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CONSEIL GENERAL 2014" state="visible" r:id="rId3"/>
    <sheet sheetId="2" name="SOURCE" state="visible" r:id="rId4"/>
    <sheet sheetId="3" name="POP GIRONDE 2010" state="visible" r:id="rId5"/>
    <sheet sheetId="4" name="VOTE GIRONDE 2008-2011" state="visible" r:id="rId6"/>
    <sheet sheetId="5" name="RESSEMBLANCE" state="visible" r:id="rId7"/>
  </sheets>
  <definedNames>
    <definedName name="_2013_01_14_171245LISTES_ELUS" localSheetId="1">SOURCE!$A$1:$L$64</definedName>
    <definedName name="GIRONDE___Conseillers_généraux" localSheetId="0">'CONSEIL GENERAL 2014'!$A$1:$L$62</definedName>
    <definedName hidden="1" name="_xlnm._FilterDatabase" localSheetId="0">'CONSEIL GENERAL 2014'!$H$1:$H$64</definedName>
    <definedName hidden="1" name="_xlnm._FilterDatabase" localSheetId="3">'VOTE GIRONDE 2008-2011'!$C$1:$C$374</definedName>
  </definedNames>
  <calcPr/>
</workbook>
</file>

<file path=xl/sharedStrings.xml><?xml version="1.0" encoding="utf-8"?>
<sst xmlns="http://schemas.openxmlformats.org/spreadsheetml/2006/main">
  <si>
    <t>NOM</t>
  </si>
  <si>
    <t>PRENOM</t>
  </si>
  <si>
    <t>INDIV</t>
  </si>
  <si>
    <t>ETIQUETTE</t>
  </si>
  <si>
    <t>STATUT</t>
  </si>
  <si>
    <t>SEXE</t>
  </si>
  <si>
    <t>AGE</t>
  </si>
  <si>
    <t>ANNEE D'ELECTION</t>
  </si>
  <si>
    <t>AGE AU MMT DE L'ELECTION </t>
  </si>
  <si>
    <t>PCS</t>
  </si>
  <si>
    <t>PROFESSION</t>
  </si>
  <si>
    <t>AUGEY</t>
  </si>
  <si>
    <t>Pierre</t>
  </si>
  <si>
    <t>PCF</t>
  </si>
  <si>
    <t>M</t>
  </si>
  <si>
    <t>Retraité des professions libérales</t>
  </si>
  <si>
    <t>SEXE</t>
  </si>
  <si>
    <t>AGE</t>
  </si>
  <si>
    <t>CODE CSP</t>
  </si>
  <si>
    <t>CSP</t>
  </si>
  <si>
    <t>ETIQUETTES</t>
  </si>
  <si>
    <t>BAILLE</t>
  </si>
  <si>
    <t>Jean-Pierre</t>
  </si>
  <si>
    <t>UMP</t>
  </si>
  <si>
    <t>M</t>
  </si>
  <si>
    <t>Retraité salarié privé</t>
  </si>
  <si>
    <t>Hommes</t>
  </si>
  <si>
    <t>DE 20 A 29 ANS</t>
  </si>
  <si>
    <t>Agriculteurs</t>
  </si>
  <si>
    <t>PCF</t>
  </si>
  <si>
    <t>BENOIT</t>
  </si>
  <si>
    <t>Jean-Jacques</t>
  </si>
  <si>
    <t>PS</t>
  </si>
  <si>
    <t>M</t>
  </si>
  <si>
    <t>Retraité de l'enseignement</t>
  </si>
  <si>
    <t>Femmes</t>
  </si>
  <si>
    <t>DE 30 A 44 ANS</t>
  </si>
  <si>
    <t>Artisans, commerçants, chefs d'entreprises</t>
  </si>
  <si>
    <t>DVG</t>
  </si>
  <si>
    <t>BIROT</t>
  </si>
  <si>
    <t>Christophe</t>
  </si>
  <si>
    <t>PS</t>
  </si>
  <si>
    <t>M</t>
  </si>
  <si>
    <t>Retraité</t>
  </si>
  <si>
    <t>DE 45 A 59 ANS</t>
  </si>
  <si>
    <t>Cadres et professions intellectuelles supérieures</t>
  </si>
  <si>
    <t>PS</t>
  </si>
  <si>
    <t>BLUTEAU</t>
  </si>
  <si>
    <t>José</t>
  </si>
  <si>
    <t>MODEM</t>
  </si>
  <si>
    <t>M</t>
  </si>
  <si>
    <t>Carrossier</t>
  </si>
  <si>
    <t>SEXE DES PRESIDENTS</t>
  </si>
  <si>
    <t>DE 60 A 74 ANS</t>
  </si>
  <si>
    <t>Professions intermédiaires</t>
  </si>
  <si>
    <t>MODEM</t>
  </si>
  <si>
    <t>BORTHURY</t>
  </si>
  <si>
    <t>Jean Baptiste</t>
  </si>
  <si>
    <t>PS</t>
  </si>
  <si>
    <t>M</t>
  </si>
  <si>
    <t>Laborantin</t>
  </si>
  <si>
    <t>Hommes</t>
  </si>
  <si>
    <t>DE 75 A 89 ANS</t>
  </si>
  <si>
    <t>Employés</t>
  </si>
  <si>
    <t>UMP</t>
  </si>
  <si>
    <t>BOST</t>
  </si>
  <si>
    <t>Christine</t>
  </si>
  <si>
    <t>PS</t>
  </si>
  <si>
    <t>Vice-Président</t>
  </si>
  <si>
    <t>F</t>
  </si>
  <si>
    <t>Autre cadre (secteur privé)</t>
  </si>
  <si>
    <t>Femmes</t>
  </si>
  <si>
    <t>DE + 90 ANS</t>
  </si>
  <si>
    <t>Ouvriers</t>
  </si>
  <si>
    <t>DVD</t>
  </si>
  <si>
    <t>CARREYRE</t>
  </si>
  <si>
    <t>Philippe</t>
  </si>
  <si>
    <t>PS</t>
  </si>
  <si>
    <t>M</t>
  </si>
  <si>
    <t>Sylviculteur</t>
  </si>
  <si>
    <t>Retraités</t>
  </si>
  <si>
    <t>CPNT</t>
  </si>
  <si>
    <t>CASTAGNET</t>
  </si>
  <si>
    <t>Bernard</t>
  </si>
  <si>
    <t>PS</t>
  </si>
  <si>
    <t>M</t>
  </si>
  <si>
    <t>Médecin</t>
  </si>
  <si>
    <t>FEMMES</t>
  </si>
  <si>
    <t>DE 20 A 29 ANS</t>
  </si>
  <si>
    <t>Autres</t>
  </si>
  <si>
    <t>CHARRIER</t>
  </si>
  <si>
    <t>Alain</t>
  </si>
  <si>
    <t>PS</t>
  </si>
  <si>
    <t>M</t>
  </si>
  <si>
    <t>Cadre (entreprises publiques)</t>
  </si>
  <si>
    <t>DE 30 A 44 ANS</t>
  </si>
  <si>
    <t>CHAUVET</t>
  </si>
  <si>
    <t>Jacques</t>
  </si>
  <si>
    <t>DVD</t>
  </si>
  <si>
    <t>M</t>
  </si>
  <si>
    <t>Autre profession libérale</t>
  </si>
  <si>
    <t>DE 45 A 59 ANS</t>
  </si>
  <si>
    <t>d'AMECOURT</t>
  </si>
  <si>
    <t>Yves</t>
  </si>
  <si>
    <t>UMP</t>
  </si>
  <si>
    <t>M</t>
  </si>
  <si>
    <t>Agriculteur-propriétaire exploit.</t>
  </si>
  <si>
    <t>DE 60 A 74 ANS</t>
  </si>
  <si>
    <t>Femmes</t>
  </si>
  <si>
    <t>Agriculteurs exploitants</t>
  </si>
  <si>
    <t>DARMIAN</t>
  </si>
  <si>
    <t>Jean-Marie</t>
  </si>
  <si>
    <t>PS</t>
  </si>
  <si>
    <t>Vice-Président</t>
  </si>
  <si>
    <t>M</t>
  </si>
  <si>
    <t>Retraité de l'enseignement</t>
  </si>
  <si>
    <t>DE 75 A 89 ANS</t>
  </si>
  <si>
    <t>Artisans, commerçants et chefs d'entreprise</t>
  </si>
  <si>
    <t>DARREMONT</t>
  </si>
  <si>
    <t>Jean</t>
  </si>
  <si>
    <t>PS</t>
  </si>
  <si>
    <t>M</t>
  </si>
  <si>
    <t>Retraité agricole</t>
  </si>
  <si>
    <t>DE + 90 ANS</t>
  </si>
  <si>
    <t>Cadres et professions intellectuelles supérieures</t>
  </si>
  <si>
    <t>DAVID</t>
  </si>
  <si>
    <t>Alain</t>
  </si>
  <si>
    <t>PS</t>
  </si>
  <si>
    <t>M</t>
  </si>
  <si>
    <t>Retraité des entreprises publiques</t>
  </si>
  <si>
    <t>HOMMES</t>
  </si>
  <si>
    <t>DE 20 A 29 ANS</t>
  </si>
  <si>
    <t>Professions intermédiaires</t>
  </si>
  <si>
    <t>DAVID</t>
  </si>
  <si>
    <t>Jean-Louis</t>
  </si>
  <si>
    <t>UMP</t>
  </si>
  <si>
    <t>M</t>
  </si>
  <si>
    <t>Cadre supérieur (secteur privé)</t>
  </si>
  <si>
    <t>DE 30 A 44 ANS</t>
  </si>
  <si>
    <t>Employés</t>
  </si>
  <si>
    <t>DEXPERT</t>
  </si>
  <si>
    <t>Isabelle</t>
  </si>
  <si>
    <t>PS</t>
  </si>
  <si>
    <t>Vice-Président</t>
  </si>
  <si>
    <t>F</t>
  </si>
  <si>
    <t>Agent bancaire</t>
  </si>
  <si>
    <t>DE 45 A 59 ANS</t>
  </si>
  <si>
    <t>Ouvriers</t>
  </si>
  <si>
    <t>DORTHE</t>
  </si>
  <si>
    <t>Philippe</t>
  </si>
  <si>
    <t>PS</t>
  </si>
  <si>
    <t>M</t>
  </si>
  <si>
    <t>Retraité de la SNCF</t>
  </si>
  <si>
    <t>DE 60 A 74 ANS</t>
  </si>
  <si>
    <t>Retraités</t>
  </si>
  <si>
    <t>DUCHENE</t>
  </si>
  <si>
    <t>Michel</t>
  </si>
  <si>
    <t>UMP</t>
  </si>
  <si>
    <t>M</t>
  </si>
  <si>
    <t>Commercant</t>
  </si>
  <si>
    <t>DE 75 A 89 ANS</t>
  </si>
  <si>
    <t>Autres</t>
  </si>
  <si>
    <t>DUSSAUT</t>
  </si>
  <si>
    <t>Bernard</t>
  </si>
  <si>
    <t>PS</t>
  </si>
  <si>
    <t>Vice-Président</t>
  </si>
  <si>
    <t>M</t>
  </si>
  <si>
    <t>Artisan</t>
  </si>
  <si>
    <t>DE + 90 ANS</t>
  </si>
  <si>
    <t>Hommes</t>
  </si>
  <si>
    <t>Agriculteurs exploitants</t>
  </si>
  <si>
    <t>FATH</t>
  </si>
  <si>
    <t>Bernard</t>
  </si>
  <si>
    <t>PS</t>
  </si>
  <si>
    <t>M</t>
  </si>
  <si>
    <t>Fonctionnaire de catégorie A</t>
  </si>
  <si>
    <t>Artisans, commerçants et chefs d'entreprise</t>
  </si>
  <si>
    <t>FERGEAU</t>
  </si>
  <si>
    <t>Jacques</t>
  </si>
  <si>
    <t>PS</t>
  </si>
  <si>
    <t>M</t>
  </si>
  <si>
    <t>Industriel-Chef entreprise</t>
  </si>
  <si>
    <t>Moyenne d'âge des femmes :</t>
  </si>
  <si>
    <t>Cadres et professions intellectuelles supérieures</t>
  </si>
  <si>
    <t>FROUIN</t>
  </si>
  <si>
    <t>Michel</t>
  </si>
  <si>
    <t>PS</t>
  </si>
  <si>
    <t>M</t>
  </si>
  <si>
    <t>Retraité fonct.publique (sf enseig.)</t>
  </si>
  <si>
    <t>Moyenne d'âge des hommes :</t>
  </si>
  <si>
    <t>Professions intermédiaires</t>
  </si>
  <si>
    <t>GAUBERT</t>
  </si>
  <si>
    <t>Christian</t>
  </si>
  <si>
    <t>PS</t>
  </si>
  <si>
    <t>Vice-Président</t>
  </si>
  <si>
    <t>M</t>
  </si>
  <si>
    <t>Dentiste</t>
  </si>
  <si>
    <t>Employés</t>
  </si>
  <si>
    <t>GILLE</t>
  </si>
  <si>
    <t>Hervé</t>
  </si>
  <si>
    <t>PS</t>
  </si>
  <si>
    <t>M</t>
  </si>
  <si>
    <t>Cadre sup. (entreprises publiques)</t>
  </si>
  <si>
    <t>AGE DU PRESIDENT ET DES VICE-PRESIDENTS</t>
  </si>
  <si>
    <t>Ouvriers</t>
  </si>
  <si>
    <t>GLEYZE</t>
  </si>
  <si>
    <t>Jean-Luc</t>
  </si>
  <si>
    <t>PS</t>
  </si>
  <si>
    <t>Vice-Président</t>
  </si>
  <si>
    <t>M</t>
  </si>
  <si>
    <t>Fonctionnaire de catégorie A</t>
  </si>
  <si>
    <t>DE 20 A 29 ANS</t>
  </si>
  <si>
    <t>Retraités</t>
  </si>
  <si>
    <t>GOT</t>
  </si>
  <si>
    <t>Pascale</t>
  </si>
  <si>
    <t>PS</t>
  </si>
  <si>
    <t>F</t>
  </si>
  <si>
    <t>Journaliste</t>
  </si>
  <si>
    <t>DE 30 A 44 ANS</t>
  </si>
  <si>
    <t>Autres</t>
  </si>
  <si>
    <t>GRESLARD-NEDELEC</t>
  </si>
  <si>
    <t>Denise</t>
  </si>
  <si>
    <t>PS</t>
  </si>
  <si>
    <t>F</t>
  </si>
  <si>
    <t>Retraité de l'enseignement</t>
  </si>
  <si>
    <t>DE 45 A 59 ANS</t>
  </si>
  <si>
    <t>HARDY</t>
  </si>
  <si>
    <t>Isabelle</t>
  </si>
  <si>
    <t>PS</t>
  </si>
  <si>
    <t>F</t>
  </si>
  <si>
    <t>Fonctionnaire de catégorie B</t>
  </si>
  <si>
    <t>DE 60 A 74 ANS</t>
  </si>
  <si>
    <t>PCS DES PRESIDENTS</t>
  </si>
  <si>
    <t>HILAIRE</t>
  </si>
  <si>
    <t>Michel</t>
  </si>
  <si>
    <t>PCF</t>
  </si>
  <si>
    <t>M</t>
  </si>
  <si>
    <t>Instituteur</t>
  </si>
  <si>
    <t>DE 75 A 89 ANS</t>
  </si>
  <si>
    <t>PCS</t>
  </si>
  <si>
    <t>HOURNAU</t>
  </si>
  <si>
    <t>Sébastien</t>
  </si>
  <si>
    <t>PS</t>
  </si>
  <si>
    <t>M</t>
  </si>
  <si>
    <t>Autre profession</t>
  </si>
  <si>
    <t>DE + 90 ANS</t>
  </si>
  <si>
    <t>Agriculteurs exploitants</t>
  </si>
  <si>
    <t>JARDINE</t>
  </si>
  <si>
    <t>Martine</t>
  </si>
  <si>
    <t>PS</t>
  </si>
  <si>
    <t>Vice-Président</t>
  </si>
  <si>
    <t>F</t>
  </si>
  <si>
    <t>Psychologue</t>
  </si>
  <si>
    <t>Artisans, commerçants et chefs d'entreprise</t>
  </si>
  <si>
    <t>JAULT</t>
  </si>
  <si>
    <t>Daniel</t>
  </si>
  <si>
    <t>PS</t>
  </si>
  <si>
    <t>M</t>
  </si>
  <si>
    <t>Médecin retraité</t>
  </si>
  <si>
    <t>Moyenne :</t>
  </si>
  <si>
    <t>Cadres et professions intellectuelles supérieures</t>
  </si>
  <si>
    <t>JUNIN</t>
  </si>
  <si>
    <t>Nathalie</t>
  </si>
  <si>
    <t>PS</t>
  </si>
  <si>
    <t>F</t>
  </si>
  <si>
    <t>Expert-comptable</t>
  </si>
  <si>
    <t>Moyenne présidents :</t>
  </si>
  <si>
    <t>Professions intermédiaires</t>
  </si>
  <si>
    <t>KEISER</t>
  </si>
  <si>
    <t>Anne-Marie</t>
  </si>
  <si>
    <t>PS</t>
  </si>
  <si>
    <t>Vice-Président</t>
  </si>
  <si>
    <t>F</t>
  </si>
  <si>
    <t>Expert-comptable</t>
  </si>
  <si>
    <t>Employés</t>
  </si>
  <si>
    <t>LAMAISON</t>
  </si>
  <si>
    <t>Serge</t>
  </si>
  <si>
    <t>PS</t>
  </si>
  <si>
    <t>M</t>
  </si>
  <si>
    <t>Retraité salarié privé</t>
  </si>
  <si>
    <t>% 60/74 ans CG33 :</t>
  </si>
  <si>
    <t>Ouvriers</t>
  </si>
  <si>
    <t>LAPORTE</t>
  </si>
  <si>
    <t>Serge</t>
  </si>
  <si>
    <t>PS</t>
  </si>
  <si>
    <t>M</t>
  </si>
  <si>
    <t>Retr.artis.commerc.chef d entrep.</t>
  </si>
  <si>
    <t>% 60/74 ans présidents :</t>
  </si>
  <si>
    <t>Retraités</t>
  </si>
  <si>
    <t>LEVEAU</t>
  </si>
  <si>
    <t>Alain</t>
  </si>
  <si>
    <t>PS</t>
  </si>
  <si>
    <t>M</t>
  </si>
  <si>
    <t>Agriculteur-viticulteur</t>
  </si>
  <si>
    <t>Autres</t>
  </si>
  <si>
    <t>LORIAUD</t>
  </si>
  <si>
    <t>Xavier</t>
  </si>
  <si>
    <t>MODEM</t>
  </si>
  <si>
    <t>M</t>
  </si>
  <si>
    <t>Agriculteur-propriétaire exploit.</t>
  </si>
  <si>
    <t>LOTHAIRE</t>
  </si>
  <si>
    <t>Pierre</t>
  </si>
  <si>
    <t>UMP</t>
  </si>
  <si>
    <t>M</t>
  </si>
  <si>
    <t>Commercant</t>
  </si>
  <si>
    <t>% CPIS CG33 :</t>
  </si>
  <si>
    <t>MADRELLE</t>
  </si>
  <si>
    <t>Philippe</t>
  </si>
  <si>
    <t>PS</t>
  </si>
  <si>
    <t>Président</t>
  </si>
  <si>
    <t>M</t>
  </si>
  <si>
    <t>Professeur</t>
  </si>
  <si>
    <t>% CPIS présidents :</t>
  </si>
  <si>
    <t>MAGENTIES</t>
  </si>
  <si>
    <t>Francis</t>
  </si>
  <si>
    <t>CPNT</t>
  </si>
  <si>
    <t>M</t>
  </si>
  <si>
    <t>Retraité</t>
  </si>
  <si>
    <t>MAROIS</t>
  </si>
  <si>
    <t>Alain</t>
  </si>
  <si>
    <t>PS</t>
  </si>
  <si>
    <t>Vice-Président</t>
  </si>
  <si>
    <t>M</t>
  </si>
  <si>
    <t>Retraité de l'enseignement</t>
  </si>
  <si>
    <t>MARTY</t>
  </si>
  <si>
    <t>Guy</t>
  </si>
  <si>
    <t>PS</t>
  </si>
  <si>
    <t>M</t>
  </si>
  <si>
    <t>Retraité de l'enseignement</t>
  </si>
  <si>
    <t>MAUGEIN</t>
  </si>
  <si>
    <t>Jacques</t>
  </si>
  <si>
    <t>PS</t>
  </si>
  <si>
    <t>M</t>
  </si>
  <si>
    <t>Professeur de physique</t>
  </si>
  <si>
    <t>MAUPILE</t>
  </si>
  <si>
    <t>Yvette</t>
  </si>
  <si>
    <t>UMP</t>
  </si>
  <si>
    <t>F</t>
  </si>
  <si>
    <t>Retr.artis.commerc.chef d entrep.</t>
  </si>
  <si>
    <t>MONCOUCUT</t>
  </si>
  <si>
    <t>Edith</t>
  </si>
  <si>
    <t>PS</t>
  </si>
  <si>
    <t>Vice-Président</t>
  </si>
  <si>
    <t>F</t>
  </si>
  <si>
    <t>Cadre de santé</t>
  </si>
  <si>
    <t>MORENO</t>
  </si>
  <si>
    <t>Guy</t>
  </si>
  <si>
    <t>PS</t>
  </si>
  <si>
    <t>M</t>
  </si>
  <si>
    <t>Retraité</t>
  </si>
  <si>
    <t>MUR</t>
  </si>
  <si>
    <t>Christian</t>
  </si>
  <si>
    <t>PS</t>
  </si>
  <si>
    <t>M</t>
  </si>
  <si>
    <t>Ingénieur informaticien retraité</t>
  </si>
  <si>
    <t>NUCHY</t>
  </si>
  <si>
    <t>Vincent</t>
  </si>
  <si>
    <t>PS</t>
  </si>
  <si>
    <t>M</t>
  </si>
  <si>
    <t>Agent d'affaires</t>
  </si>
  <si>
    <t>PARIS</t>
  </si>
  <si>
    <t>Jean-Jacques</t>
  </si>
  <si>
    <t>PCF</t>
  </si>
  <si>
    <t>Vice-Président</t>
  </si>
  <si>
    <t>M</t>
  </si>
  <si>
    <t>Retraité de la Poste</t>
  </si>
  <si>
    <t>PLISSON</t>
  </si>
  <si>
    <t>Philippe</t>
  </si>
  <si>
    <t>PS</t>
  </si>
  <si>
    <t>M</t>
  </si>
  <si>
    <t>Instituteur</t>
  </si>
  <si>
    <t>POIVERT</t>
  </si>
  <si>
    <t>Liliane</t>
  </si>
  <si>
    <t>DVD</t>
  </si>
  <si>
    <t>F</t>
  </si>
  <si>
    <t>Instituteur</t>
  </si>
  <si>
    <t>PROVAIN</t>
  </si>
  <si>
    <t>Robert</t>
  </si>
  <si>
    <t>PS</t>
  </si>
  <si>
    <t>M</t>
  </si>
  <si>
    <t>Retraité</t>
  </si>
  <si>
    <t>RENARD</t>
  </si>
  <si>
    <t>Alain</t>
  </si>
  <si>
    <t>PS</t>
  </si>
  <si>
    <t>Vice-Président</t>
  </si>
  <si>
    <t>M</t>
  </si>
  <si>
    <t>Fonctionnaire de catégorie A</t>
  </si>
  <si>
    <t>RESPAUD</t>
  </si>
  <si>
    <t>Jacques</t>
  </si>
  <si>
    <t>PS</t>
  </si>
  <si>
    <t>Vice-Président</t>
  </si>
  <si>
    <t>M</t>
  </si>
  <si>
    <t>Professeur d'économie</t>
  </si>
  <si>
    <t>ROUVEYRE</t>
  </si>
  <si>
    <t>Matthieu</t>
  </si>
  <si>
    <t>PS</t>
  </si>
  <si>
    <t>M</t>
  </si>
  <si>
    <t>Industriel-Chef entreprise</t>
  </si>
  <si>
    <t>SAVARY</t>
  </si>
  <si>
    <t>Gilles</t>
  </si>
  <si>
    <t>PS</t>
  </si>
  <si>
    <t>M</t>
  </si>
  <si>
    <t>Consultant affaires européennes</t>
  </si>
  <si>
    <t>SOUBIE</t>
  </si>
  <si>
    <t>Jean-Pierre</t>
  </si>
  <si>
    <t>DVG</t>
  </si>
  <si>
    <t>M</t>
  </si>
  <si>
    <t>Retraité agricole</t>
  </si>
  <si>
    <t>TOUZEAU</t>
  </si>
  <si>
    <t>Jean</t>
  </si>
  <si>
    <t>PS</t>
  </si>
  <si>
    <t>Vice-Président</t>
  </si>
  <si>
    <t>M</t>
  </si>
  <si>
    <t>Retraité fonct.publique (sf enseig.)</t>
  </si>
  <si>
    <t>VINCENT</t>
  </si>
  <si>
    <t>Dominique</t>
  </si>
  <si>
    <t>UMP</t>
  </si>
  <si>
    <t>M</t>
  </si>
  <si>
    <t>Retraité de l'enseignement</t>
  </si>
  <si>
    <t>YERLES</t>
  </si>
  <si>
    <t>Pierre</t>
  </si>
  <si>
    <t>UMP</t>
  </si>
  <si>
    <t>M</t>
  </si>
  <si>
    <t>Retraité agricole</t>
  </si>
  <si>
    <t>ZAGHET</t>
  </si>
  <si>
    <t>Francis</t>
  </si>
  <si>
    <t>PS</t>
  </si>
  <si>
    <t>M</t>
  </si>
  <si>
    <t>Fonctionnaire</t>
  </si>
  <si>
    <t>Président &amp; Vice-présidents :</t>
  </si>
  <si>
    <t>TITRE</t>
  </si>
  <si>
    <t>NOM</t>
  </si>
  <si>
    <t>PRENOM</t>
  </si>
  <si>
    <t>CANTON_NUM</t>
  </si>
  <si>
    <t>CANTON_LIBL</t>
  </si>
  <si>
    <t>PRESIDENT</t>
  </si>
  <si>
    <t>VICE_PRESIDENT</t>
  </si>
  <si>
    <t>MEMBRE</t>
  </si>
  <si>
    <t>M.</t>
  </si>
  <si>
    <t>BARRAU</t>
  </si>
  <si>
    <t>Pierre</t>
  </si>
  <si>
    <t>Coutras</t>
  </si>
  <si>
    <t>Voirie départementale et Sécurité routière - Politique de l'eau - Patrimoine départemental - Ports départementaux - Hébergement et moyens des services</t>
  </si>
  <si>
    <t>M.</t>
  </si>
  <si>
    <t>LEVEAU</t>
  </si>
  <si>
    <t>Alain</t>
  </si>
  <si>
    <t>Targon</t>
  </si>
  <si>
    <t>Développement Agricole et Maritime</t>
  </si>
  <si>
    <t>Collèges - Développement Economique des Entreprises et des Territoires</t>
  </si>
  <si>
    <t>M.</t>
  </si>
  <si>
    <t>VINCENT</t>
  </si>
  <si>
    <t>Dominique</t>
  </si>
  <si>
    <t>Bouscat (Le)</t>
  </si>
  <si>
    <t>Collèges - Jeunesse</t>
  </si>
  <si>
    <t>M.</t>
  </si>
  <si>
    <t>LAPORTE</t>
  </si>
  <si>
    <t>Serge</t>
  </si>
  <si>
    <t>Saint-Vivien-de-Medoc</t>
  </si>
  <si>
    <t>Développement sportif</t>
  </si>
  <si>
    <t>Déploiement des réseaux et des services numériques et relations aux usagers - Vie associative - Transports</t>
  </si>
  <si>
    <t> Mobilité et Intermodalité - Patrimoine départemental - Ports départementaux - Hébergement et moyens des services - Aides aux communes et Structures de Coopération Intercommunale</t>
  </si>
  <si>
    <t>M.</t>
  </si>
  <si>
    <t>BENOIT</t>
  </si>
  <si>
    <t>Jean-Jacques</t>
  </si>
  <si>
    <t>Pessac 2</t>
  </si>
  <si>
    <t>Relations Européennes et Internationales</t>
  </si>
  <si>
    <t> Coopération Décentralisée</t>
  </si>
  <si>
    <t>Vie associative - Transports</t>
  </si>
  <si>
    <t> Mobilité et Intermodalité</t>
  </si>
  <si>
    <t>Mme</t>
  </si>
  <si>
    <t>KEISER</t>
  </si>
  <si>
    <t>Anne-Marie</t>
  </si>
  <si>
    <t>Gradignan</t>
  </si>
  <si>
    <t>Déploiement des réseaux et des services numériques et relations aux usagers</t>
  </si>
  <si>
    <t>Collèges - Finances - Relations Européennes et Internationales</t>
  </si>
  <si>
    <t> Coopération Décentralisée</t>
  </si>
  <si>
    <t>M.</t>
  </si>
  <si>
    <t>GILLE</t>
  </si>
  <si>
    <t>Hervé</t>
  </si>
  <si>
    <t>Podensac</t>
  </si>
  <si>
    <t>Environnement et Energies</t>
  </si>
  <si>
    <t>Collèges - Insertion et Précarité - Transports</t>
  </si>
  <si>
    <t> Mobilité et Intermodalité - Finances</t>
  </si>
  <si>
    <t>M.</t>
  </si>
  <si>
    <t>HOURNAU</t>
  </si>
  <si>
    <t>Sébastien</t>
  </si>
  <si>
    <t>Pauillac</t>
  </si>
  <si>
    <t>Insertion et Précarité</t>
  </si>
  <si>
    <t>Politique du handicap - Coopération Institutionnelle - Grands Projets - Schéma de Cohérence Territoriale</t>
  </si>
  <si>
    <t> Urbanisme - Maîtrise Foncière - Jeunesse - Transports</t>
  </si>
  <si>
    <t> Mobilité et Intermodalité</t>
  </si>
  <si>
    <t>M.</t>
  </si>
  <si>
    <t>SAVARY</t>
  </si>
  <si>
    <t>Gilles</t>
  </si>
  <si>
    <t>Talence</t>
  </si>
  <si>
    <t>Coopération Institutionnelle - Grands Projets - Schéma de Cohérence Territoriale</t>
  </si>
  <si>
    <t> Urbanisme - Maîtrise Foncière</t>
  </si>
  <si>
    <t>Déploiement des réseaux et des services numériques et relations aux usagers - Finances</t>
  </si>
  <si>
    <t>M.</t>
  </si>
  <si>
    <t>LORIAUD</t>
  </si>
  <si>
    <t>Xavier</t>
  </si>
  <si>
    <t>Blaye</t>
  </si>
  <si>
    <t>Développement Economique des Entreprises et des Territoires</t>
  </si>
  <si>
    <t>M.</t>
  </si>
  <si>
    <t>CHAUVET</t>
  </si>
  <si>
    <t>Jacques</t>
  </si>
  <si>
    <t>Teste-de-Buch (La)</t>
  </si>
  <si>
    <t>Patrimoine départemental - Ports départementaux - Hébergement et moyens des services - Développement Agricole et Maritime</t>
  </si>
  <si>
    <t>M.</t>
  </si>
  <si>
    <t>d'AMECOURT</t>
  </si>
  <si>
    <t>Yves</t>
  </si>
  <si>
    <t>Sauveterre-de-Guyenne</t>
  </si>
  <si>
    <t>Déploiement des réseaux et des services numériques et relations aux usagers - Finances</t>
  </si>
  <si>
    <t>M.</t>
  </si>
  <si>
    <t>MAGENTIES</t>
  </si>
  <si>
    <t>Francis</t>
  </si>
  <si>
    <t>Lesparre-Medoc</t>
  </si>
  <si>
    <t>Patrimoine départemental - Ports départementaux - Hébergement et moyens des services</t>
  </si>
  <si>
    <t>Vie associative - Politique de l'eau</t>
  </si>
  <si>
    <t>M.</t>
  </si>
  <si>
    <t>TOUZEAU</t>
  </si>
  <si>
    <t>Jean</t>
  </si>
  <si>
    <t>Lormont</t>
  </si>
  <si>
    <t>Relations Européennes et Internationales</t>
  </si>
  <si>
    <t> Coopération Décentralisée</t>
  </si>
  <si>
    <t>Habitat</t>
  </si>
  <si>
    <t> Logement</t>
  </si>
  <si>
    <t> développement social - Finances - Insertion et Précarité</t>
  </si>
  <si>
    <t>M.</t>
  </si>
  <si>
    <t>NUCHY</t>
  </si>
  <si>
    <t>Vincent</t>
  </si>
  <si>
    <t>Belin-Beliet</t>
  </si>
  <si>
    <t>Transports</t>
  </si>
  <si>
    <t> Mobilité et Intermodalité</t>
  </si>
  <si>
    <t>Relations Européennes et Internationales</t>
  </si>
  <si>
    <t> Coopération Décentralisée - Coopération Institutionnelle - Grands Projets - Schéma de Cohérence Territoriale</t>
  </si>
  <si>
    <t> Urbanisme - Maîtrise Foncière</t>
  </si>
  <si>
    <t>M.</t>
  </si>
  <si>
    <t>GAUBERT</t>
  </si>
  <si>
    <t>Christian</t>
  </si>
  <si>
    <t>Audenge</t>
  </si>
  <si>
    <t>Patrimoine Départemental</t>
  </si>
  <si>
    <t> Ports</t>
  </si>
  <si>
    <t> Hébergement</t>
  </si>
  <si>
    <t> Moyens et Services</t>
  </si>
  <si>
    <t>Relations Européennes et Internationales</t>
  </si>
  <si>
    <t> Coopération Décentralisée - Ressources humaines et dialogue social - Finances</t>
  </si>
  <si>
    <t>M.</t>
  </si>
  <si>
    <t>LAMAISON</t>
  </si>
  <si>
    <t>Serge</t>
  </si>
  <si>
    <t>Saint-Medard-en-Jalles</t>
  </si>
  <si>
    <t>Relations Européennes et Internationales</t>
  </si>
  <si>
    <t> Coopération Décentralisée - Coopération Institutionnelle - Grands Projets - Schéma de Cohérence Territoriale</t>
  </si>
  <si>
    <t> Urbanisme - Maîtrise Foncière - Déploiement des réseaux et des services numériques et relations aux usagers</t>
  </si>
  <si>
    <t>M.</t>
  </si>
  <si>
    <t>GLEYZE</t>
  </si>
  <si>
    <t>Jean-Luc</t>
  </si>
  <si>
    <t>Captieux</t>
  </si>
  <si>
    <t>Aménagement Economique Solidaire</t>
  </si>
  <si>
    <t>Finances - Relations Européennes et Internationales</t>
  </si>
  <si>
    <t> Coopération Décentralisée</t>
  </si>
  <si>
    <t>M.</t>
  </si>
  <si>
    <t>PLISSON</t>
  </si>
  <si>
    <t>Philippe</t>
  </si>
  <si>
    <t>Saint-Ciers-sur-Gironde</t>
  </si>
  <si>
    <t>Développement Agricole et Maritime - Transports</t>
  </si>
  <si>
    <t> Mobilité et Intermodalité - Patrimoine départemental - Ports départementaux - Hébergement et moyens des services</t>
  </si>
  <si>
    <t>M.</t>
  </si>
  <si>
    <t>MADRELLE</t>
  </si>
  <si>
    <t>Philippe</t>
  </si>
  <si>
    <t>Carbon-Blanc</t>
  </si>
  <si>
    <t>M.</t>
  </si>
  <si>
    <t>PARIS</t>
  </si>
  <si>
    <t>Jean-Jacques</t>
  </si>
  <si>
    <t>Begles</t>
  </si>
  <si>
    <t>Infrastructures et Sécurité Routière</t>
  </si>
  <si>
    <t>Habitat</t>
  </si>
  <si>
    <t> Logement</t>
  </si>
  <si>
    <t> développement social - Collèges - Insertion et Précarité - Finances</t>
  </si>
  <si>
    <t>M.</t>
  </si>
  <si>
    <t>BIROT</t>
  </si>
  <si>
    <t>Christophe</t>
  </si>
  <si>
    <t>Saint-Laurent-Médoc</t>
  </si>
  <si>
    <t>Développement Economique des Entreprises et des Territoires - Développement Touristique</t>
  </si>
  <si>
    <t>Environnement et Energies</t>
  </si>
  <si>
    <t>M.</t>
  </si>
  <si>
    <t>PROVAIN</t>
  </si>
  <si>
    <t>Robert</t>
  </si>
  <si>
    <t>Sainte-Foy-la-Grande</t>
  </si>
  <si>
    <t>Collèges</t>
  </si>
  <si>
    <t>Coopération Institutionnelle - Grands Projets - Schéma de Cohérence Territoriale</t>
  </si>
  <si>
    <t> Urbanisme - Maîtrise Foncière - Environnement et Energies - Développement Touristique</t>
  </si>
  <si>
    <t>M.</t>
  </si>
  <si>
    <t>ROUVEYRE</t>
  </si>
  <si>
    <t>Matthieu</t>
  </si>
  <si>
    <t>Bordeaux 5ieme canton</t>
  </si>
  <si>
    <t>Vie associative</t>
  </si>
  <si>
    <t>Politique du handicap - Jeunesse</t>
  </si>
  <si>
    <t>Madame</t>
  </si>
  <si>
    <t>BOST</t>
  </si>
  <si>
    <t>Christine</t>
  </si>
  <si>
    <t>Blanquefort</t>
  </si>
  <si>
    <t>Relations Européennes et Internationales</t>
  </si>
  <si>
    <t> Coopération Décentralisée - Coopération Institutionnelle - Grands Projets - Schéma de Cohérence Territoriale</t>
  </si>
  <si>
    <t> Urbanisme - Maîtrise Foncière</t>
  </si>
  <si>
    <t>Mme</t>
  </si>
  <si>
    <t>MONCOUCUT</t>
  </si>
  <si>
    <t>Edith</t>
  </si>
  <si>
    <t>Pessac 1er canton</t>
  </si>
  <si>
    <t>Solidarité - Autonomie et actions sociales et de santé</t>
  </si>
  <si>
    <t>Habitat</t>
  </si>
  <si>
    <t> Logement</t>
  </si>
  <si>
    <t> développement social - Ressources humaines et dialogue social - Finances</t>
  </si>
  <si>
    <t>M.</t>
  </si>
  <si>
    <t>FROUIN</t>
  </si>
  <si>
    <t>Michel</t>
  </si>
  <si>
    <t>Fronsac</t>
  </si>
  <si>
    <t>Déploiement des réseaux et des services numériques et relations aux usagers - Aides aux communes et Structures de Coopération Intercommunale - Voirie départementale et Sécurité routière</t>
  </si>
  <si>
    <t>M.</t>
  </si>
  <si>
    <t>BAILLE</t>
  </si>
  <si>
    <t>Jean-Pierre</t>
  </si>
  <si>
    <t>Grignols</t>
  </si>
  <si>
    <t>Coopération Institutionnelle - Grands Projets - Schéma de Cohérence Territoriale</t>
  </si>
  <si>
    <t> Urbanisme - Maîtrise Foncière</t>
  </si>
  <si>
    <t>M.</t>
  </si>
  <si>
    <t>FATH</t>
  </si>
  <si>
    <t>Bernard</t>
  </si>
  <si>
    <t>Brède (La)</t>
  </si>
  <si>
    <t>Ressources humaines et dialogue social</t>
  </si>
  <si>
    <t>Voirie départementale et Sécurité routière - Transports</t>
  </si>
  <si>
    <t> Mobilité et Intermodalité</t>
  </si>
  <si>
    <t>M.</t>
  </si>
  <si>
    <t>SOUBIE</t>
  </si>
  <si>
    <t>Jean-Pierre</t>
  </si>
  <si>
    <t>Floirac</t>
  </si>
  <si>
    <t>Coopération Institutionnelle - Grands Projets - Schéma de Cohérence Territoriale</t>
  </si>
  <si>
    <t> Urbanisme - Maîtrise Foncière</t>
  </si>
  <si>
    <t>Voirie départementale et Sécurité routière - Développement Agricole et Maritime</t>
  </si>
  <si>
    <t>M.</t>
  </si>
  <si>
    <t>DORTHE</t>
  </si>
  <si>
    <t>Philippe</t>
  </si>
  <si>
    <t>Bordeaux 1er canton</t>
  </si>
  <si>
    <t>Développement Economique des Entreprises et des Territoires - Développement Agricole et Maritime - Patrimoine départemental - Ports départementaux - Hébergement et moyens des services</t>
  </si>
  <si>
    <t>M.</t>
  </si>
  <si>
    <t>AUGEY</t>
  </si>
  <si>
    <t>Pierre</t>
  </si>
  <si>
    <t>Langon</t>
  </si>
  <si>
    <t>Voirie départementale et Sécurité routière</t>
  </si>
  <si>
    <t>Aides aux communes et Structures de Coopération Intercommunale - Environnement et Energies</t>
  </si>
  <si>
    <t>M.</t>
  </si>
  <si>
    <t>HILAIRE</t>
  </si>
  <si>
    <t>Michel</t>
  </si>
  <si>
    <t>Saint-Macaire</t>
  </si>
  <si>
    <t>Politique de l'âge - Développement Agricole et Maritime</t>
  </si>
  <si>
    <t>M.</t>
  </si>
  <si>
    <t>CASTAGNET</t>
  </si>
  <si>
    <t>Bernard</t>
  </si>
  <si>
    <t>Réole (La)</t>
  </si>
  <si>
    <t>Santé Publique</t>
  </si>
  <si>
    <t>Enfance</t>
  </si>
  <si>
    <t> Famille - Coopération Institutionnelle - Grands Projets - Schéma de Cohérence Territoriale</t>
  </si>
  <si>
    <t> Urbanisme - Maîtrise Foncière - Développement Touristique</t>
  </si>
  <si>
    <t>M.</t>
  </si>
  <si>
    <t>DUCHENE</t>
  </si>
  <si>
    <t>Michel</t>
  </si>
  <si>
    <t>Bordeaux 3ieme canton</t>
  </si>
  <si>
    <t>Développement culturel - Environnement et Energies - Transports</t>
  </si>
  <si>
    <t> Mobilité et Intermodalité</t>
  </si>
  <si>
    <t>M.</t>
  </si>
  <si>
    <t>DUSSAUT</t>
  </si>
  <si>
    <t>Bernard</t>
  </si>
  <si>
    <t>Monsegur</t>
  </si>
  <si>
    <t>Aides aux communes - Développement durable du territoire et citoyenneté - Coordination de la conférence des vice-présidents</t>
  </si>
  <si>
    <t>Déploiement des réseaux et des services numériques et relations aux usagers - Développement Touristique - Finances</t>
  </si>
  <si>
    <t>M.</t>
  </si>
  <si>
    <t>FERGEAU</t>
  </si>
  <si>
    <t>Jacques</t>
  </si>
  <si>
    <t>Mérignac 2ieme canton</t>
  </si>
  <si>
    <t>Finances</t>
  </si>
  <si>
    <t>Développement sportif - Transports</t>
  </si>
  <si>
    <t> Mobilité et Intermodalité</t>
  </si>
  <si>
    <t>Madame</t>
  </si>
  <si>
    <t>HARDY</t>
  </si>
  <si>
    <t>Isabelle</t>
  </si>
  <si>
    <t>Libourne</t>
  </si>
  <si>
    <t>Jeunesse</t>
  </si>
  <si>
    <t>Collèges - Développement Economique des Entreprises et des Territoires</t>
  </si>
  <si>
    <t>M.</t>
  </si>
  <si>
    <t>BLUTEAU</t>
  </si>
  <si>
    <t>José</t>
  </si>
  <si>
    <t>Pellegrue</t>
  </si>
  <si>
    <t>Santé Publique - Voirie départementale et Sécurité routière</t>
  </si>
  <si>
    <t>M.</t>
  </si>
  <si>
    <t>MUR</t>
  </si>
  <si>
    <t>Christian</t>
  </si>
  <si>
    <t>Branne</t>
  </si>
  <si>
    <t>Déploiement des réseaux et des services numériques et relations aux usagers</t>
  </si>
  <si>
    <t>Aides aux communes et Structures de Coopération Intercommunale - Voirie départementale et Sécurité routière</t>
  </si>
  <si>
    <t>M.</t>
  </si>
  <si>
    <t>DARMIAN</t>
  </si>
  <si>
    <t>Jean-Marie</t>
  </si>
  <si>
    <t>Créon</t>
  </si>
  <si>
    <t>Finances et Budget</t>
  </si>
  <si>
    <t>Coopération Institutionnelle - Grands Projets - Schéma de Cohérence Territoriale</t>
  </si>
  <si>
    <t> Urbanisme - Maîtrise Foncière - Finances</t>
  </si>
  <si>
    <t>M.</t>
  </si>
  <si>
    <t>MAUGEIN</t>
  </si>
  <si>
    <t>Jacques</t>
  </si>
  <si>
    <t>Saint-André-de-Cubzac</t>
  </si>
  <si>
    <t>Politique de l'eau</t>
  </si>
  <si>
    <t>Développement Economique des Entreprises et des Territoires - Politique du handicap</t>
  </si>
  <si>
    <t>M.</t>
  </si>
  <si>
    <t>LOTHAIRE</t>
  </si>
  <si>
    <t>Pierre</t>
  </si>
  <si>
    <t>Bordeaux 8ieme canton</t>
  </si>
  <si>
    <t>Ressources humaines et dialogue social</t>
  </si>
  <si>
    <t>M.</t>
  </si>
  <si>
    <t>MARTY</t>
  </si>
  <si>
    <t>Guy</t>
  </si>
  <si>
    <t>Castillon-la-Bataille</t>
  </si>
  <si>
    <t>Aides aux communes et Structures de Coopération Intercommunale</t>
  </si>
  <si>
    <t>Politique de l'âge - Politique de l'eau</t>
  </si>
  <si>
    <t>M.</t>
  </si>
  <si>
    <t>RESPAUD</t>
  </si>
  <si>
    <t>Jacques</t>
  </si>
  <si>
    <t>Bordeaux 6ieme canton</t>
  </si>
  <si>
    <t>Ressources humaines et dialogue social</t>
  </si>
  <si>
    <t>Finances - Aides aux communes et Structures de Coopération Intercommunale</t>
  </si>
  <si>
    <t>M.</t>
  </si>
  <si>
    <t>ZAGHET</t>
  </si>
  <si>
    <t>Francis</t>
  </si>
  <si>
    <t>Auros</t>
  </si>
  <si>
    <t>Finances - Politique de l'âge - Collèges</t>
  </si>
  <si>
    <t>M.</t>
  </si>
  <si>
    <t>DAVID</t>
  </si>
  <si>
    <t>Alain</t>
  </si>
  <si>
    <t>Cenon</t>
  </si>
  <si>
    <t>Collèges - Développement culturel - Vie associative</t>
  </si>
  <si>
    <t>M.</t>
  </si>
  <si>
    <t>DAVID</t>
  </si>
  <si>
    <t>Jean-Louis</t>
  </si>
  <si>
    <t>Bordeaux 4ieme canton</t>
  </si>
  <si>
    <t>Vie associative - Développement sportif</t>
  </si>
  <si>
    <t>M.</t>
  </si>
  <si>
    <t>RENARD</t>
  </si>
  <si>
    <t>Alain</t>
  </si>
  <si>
    <t>Saint-Savin</t>
  </si>
  <si>
    <t>Protection et Gestion de l'Espace Environnemental</t>
  </si>
  <si>
    <t> des ressources Naturelles et Energétiques </t>
  </si>
  <si>
    <t>Coopération Institutionnelle - Grands Projets - Schéma de Cohérence Territoriale</t>
  </si>
  <si>
    <t> Urbanisme - Maîtrise Foncière - Déploiement des réseaux et des services numériques et relations aux usagers - Finances</t>
  </si>
  <si>
    <t>Monsieur</t>
  </si>
  <si>
    <t>CHARRIER</t>
  </si>
  <si>
    <t>Alain</t>
  </si>
  <si>
    <t>Mérignac 1er canton</t>
  </si>
  <si>
    <t>Habitat</t>
  </si>
  <si>
    <t> Logement</t>
  </si>
  <si>
    <t> développement social - Développement culturel</t>
  </si>
  <si>
    <t>M.</t>
  </si>
  <si>
    <t>MAROIS</t>
  </si>
  <si>
    <t>Alain</t>
  </si>
  <si>
    <t>Guîtres</t>
  </si>
  <si>
    <t>Collèges et Jeunesse</t>
  </si>
  <si>
    <t>Développement culturel - Insertion et Précarité - Finances</t>
  </si>
  <si>
    <t>Monsieur</t>
  </si>
  <si>
    <t>BORTHURY</t>
  </si>
  <si>
    <t>Jean Baptiste</t>
  </si>
  <si>
    <t>Bordeaux 2ieme canton</t>
  </si>
  <si>
    <t>Politique de l'âge</t>
  </si>
  <si>
    <t>Santé Publique - Habitat</t>
  </si>
  <si>
    <t> Logement</t>
  </si>
  <si>
    <t> développement social</t>
  </si>
  <si>
    <t>M.</t>
  </si>
  <si>
    <t>JAULT</t>
  </si>
  <si>
    <t>Daniel</t>
  </si>
  <si>
    <t>Bordeaux 7ieme canton</t>
  </si>
  <si>
    <t>Enfance</t>
  </si>
  <si>
    <t> Famille</t>
  </si>
  <si>
    <t>Santé Publique - Jeunesse - Politique du handicap - Insertion et Précarité - Ressources humaines et dialogue social</t>
  </si>
  <si>
    <t>Madame</t>
  </si>
  <si>
    <t>MAUPILE</t>
  </si>
  <si>
    <t>Yvette</t>
  </si>
  <si>
    <t>Arcachon</t>
  </si>
  <si>
    <t>Politique de l'eau - Développement Touristique</t>
  </si>
  <si>
    <t>M.</t>
  </si>
  <si>
    <t>JEAN-JEAN</t>
  </si>
  <si>
    <t>Max</t>
  </si>
  <si>
    <t>Bourg</t>
  </si>
  <si>
    <t>Développement culturel</t>
  </si>
  <si>
    <t>Développement sportif - Vie associative</t>
  </si>
  <si>
    <t>Mme</t>
  </si>
  <si>
    <t>JARDINE</t>
  </si>
  <si>
    <t>Martine</t>
  </si>
  <si>
    <t>Villenave-d'Ornon</t>
  </si>
  <si>
    <t>Logement</t>
  </si>
  <si>
    <t> Habitat</t>
  </si>
  <si>
    <t> Développement Social - Précarité Insertion</t>
  </si>
  <si>
    <t>Enfance</t>
  </si>
  <si>
    <t> Famille - Jeunesse - Vie associative - Finances</t>
  </si>
  <si>
    <t>M.</t>
  </si>
  <si>
    <t>YERLES</t>
  </si>
  <si>
    <t>Pierre</t>
  </si>
  <si>
    <t>Lussac</t>
  </si>
  <si>
    <t>Politique du handicap</t>
  </si>
  <si>
    <t>Habitat</t>
  </si>
  <si>
    <t> Logement</t>
  </si>
  <si>
    <t> développement social</t>
  </si>
  <si>
    <t>M.</t>
  </si>
  <si>
    <t>CARREYRE</t>
  </si>
  <si>
    <t>Philippe</t>
  </si>
  <si>
    <t>Saint-Symphorien</t>
  </si>
  <si>
    <t>Coopération Institutionnelle - Grands Projets - Schéma de Cohérence Territoriale</t>
  </si>
  <si>
    <t> Urbanisme - Maîtrise Foncière - Voirie départementale et Sécurité routière - Transports</t>
  </si>
  <si>
    <t> Mobilité et Intermodalité</t>
  </si>
  <si>
    <t>M.</t>
  </si>
  <si>
    <t>DARREMONT</t>
  </si>
  <si>
    <t>Jean</t>
  </si>
  <si>
    <t>Bazas</t>
  </si>
  <si>
    <t>Relations Européennes et Internationales</t>
  </si>
  <si>
    <t> Coopération Décentralisée - Politique de l'âge</t>
  </si>
  <si>
    <t>Madame</t>
  </si>
  <si>
    <t>GOT</t>
  </si>
  <si>
    <t>Pascale</t>
  </si>
  <si>
    <t>Castelnau-de-Médoc</t>
  </si>
  <si>
    <t>Développement Touristique - Voirie départementale et Sécurité routière - Développement culturel</t>
  </si>
  <si>
    <t>Madame</t>
  </si>
  <si>
    <t>DEXPERT</t>
  </si>
  <si>
    <t>Isabelle</t>
  </si>
  <si>
    <t>Villandraut</t>
  </si>
  <si>
    <t>Culture</t>
  </si>
  <si>
    <t> Sport</t>
  </si>
  <si>
    <t> Vie associative</t>
  </si>
  <si>
    <t>Développement Touristique - Finances - Santé Publique</t>
  </si>
  <si>
    <t>M.</t>
  </si>
  <si>
    <t>MORENO</t>
  </si>
  <si>
    <t>Guy</t>
  </si>
  <si>
    <t>Cadillac</t>
  </si>
  <si>
    <t>Habitat</t>
  </si>
  <si>
    <t> Logement</t>
  </si>
  <si>
    <t> développement social</t>
  </si>
  <si>
    <t>Environnement et Energies - Transports</t>
  </si>
  <si>
    <t> Mobilité et Intermodalité</t>
  </si>
  <si>
    <t>Mme</t>
  </si>
  <si>
    <t>POIVERT</t>
  </si>
  <si>
    <t>Liliane</t>
  </si>
  <si>
    <t>Pujols</t>
  </si>
  <si>
    <t>Chiffres clés    -     Évolution et structure de la population</t>
  </si>
  <si>
    <t>France - Communes (hors Mayotte) </t>
  </si>
  <si>
    <t>Mise en ligne le 27 juin 2013</t>
  </si>
  <si>
    <t>Découpage géographique au 01/01/2012 (pour les données RP1999 : découpage géographique communal au 01/01/1999)</t>
  </si>
  <si>
    <t>© Insee</t>
  </si>
  <si>
    <t>Sources : Insee, Recensements de la population - Etat civil.</t>
  </si>
  <si>
    <t>Code géographique</t>
  </si>
  <si>
    <t>Région</t>
  </si>
  <si>
    <t>Département</t>
  </si>
  <si>
    <t>Arrondissement</t>
  </si>
  <si>
    <t>Canton-Ville</t>
  </si>
  <si>
    <t>Zone Emploi</t>
  </si>
  <si>
    <t>Identifiant des modifications géographiques</t>
  </si>
  <si>
    <t>Libellé géographique</t>
  </si>
  <si>
    <t>Population en 2010 (princ)</t>
  </si>
  <si>
    <t>Population en 1999 (princ)</t>
  </si>
  <si>
    <t>Population en 1990 (dnbt)</t>
  </si>
  <si>
    <t>Population en 1982 (dnbt)</t>
  </si>
  <si>
    <t>Population en 1975 (dnbt)</t>
  </si>
  <si>
    <t>Population en 1968 (dnbt)</t>
  </si>
  <si>
    <t>Superficie (en km²)</t>
  </si>
  <si>
    <t>Pop 0-14 ans en 2010 (princ)</t>
  </si>
  <si>
    <t>Pop 15-29 ans en 2010 (princ)</t>
  </si>
  <si>
    <t>Pop 30-44 ans en 2010 (princ)</t>
  </si>
  <si>
    <t>Pop 45-59 ans en 2010 (princ)</t>
  </si>
  <si>
    <t>Pop 60-74 ans en 2010 (princ)</t>
  </si>
  <si>
    <t>Pop 75 ans ou plus en 2010 (princ)</t>
  </si>
  <si>
    <t>Pop 0-14 ans en 1999 (princ)</t>
  </si>
  <si>
    <t>Pop 15-29 ans en 1999 (princ)</t>
  </si>
  <si>
    <t>Pop 30-44 ans en 1999 (princ)</t>
  </si>
  <si>
    <t>Pop 45-59 ans en 1999 (princ)</t>
  </si>
  <si>
    <t>Pop 60-74 ans en 1999 (princ)</t>
  </si>
  <si>
    <t>Pop 75 ans ou plus en 1999 (princ)</t>
  </si>
  <si>
    <t>Pop Hommes en 2010 (princ)</t>
  </si>
  <si>
    <t>Pop Hommes 0-14 ans en 2010 (princ)</t>
  </si>
  <si>
    <t>Pop Hommes 15-29 ans en 2010 (princ)</t>
  </si>
  <si>
    <t>Pop Hommes 30-44 ans en 2010 (princ)</t>
  </si>
  <si>
    <t>Pop Hommes 45-59 ans en 2010 (princ)</t>
  </si>
  <si>
    <t>Pop Hommes 60-74 ans en 2010 (princ)</t>
  </si>
  <si>
    <t>Pop Hommes 75-89 ans en 2010 (princ)</t>
  </si>
  <si>
    <t>Pop Hommes 90 ans ou plus en 2010 (princ)</t>
  </si>
  <si>
    <t>Pop Hommes 0-19 ans en 2010 (princ)</t>
  </si>
  <si>
    <t>Pop Hommes 20-64 ans en 2010 (princ)</t>
  </si>
  <si>
    <t>Pop Hommes 65 ans ou plus en 2010 (princ)</t>
  </si>
  <si>
    <t>Pop Femmes en 2010 (princ)</t>
  </si>
  <si>
    <t>Pop Femmes 0-14 ans en 2010 (princ)</t>
  </si>
  <si>
    <t>Pop Femmes 15-29 ans en 2010 (princ)</t>
  </si>
  <si>
    <t>Pop Femmes 30-44 ans en 2010 (princ)</t>
  </si>
  <si>
    <t>Pop Femmes 45-59 ans en 2010 (princ)</t>
  </si>
  <si>
    <t>Pop Femmes 60-74 ans en 2010 (princ)</t>
  </si>
  <si>
    <t>Pop Femmes 75-89 ans en 2010 (princ)</t>
  </si>
  <si>
    <t>Pop Femmes 90 ans ou plus en 2010 (princ)</t>
  </si>
  <si>
    <t>Pop Femmes 0-19 ans en 2010 (princ)</t>
  </si>
  <si>
    <t>Pop Femmes 20-64 ans en 2010 (princ)</t>
  </si>
  <si>
    <t>Pop Femmes 65 ans ou plus en 2010 (princ)</t>
  </si>
  <si>
    <t>Pop 15 ans ou plus en 2010 (compl)</t>
  </si>
  <si>
    <t>Pop 15 ans ou plus Agriculteurs exploitants en 2010 (compl)</t>
  </si>
  <si>
    <t>Pop 15 ans ou plus Artisans, Comm., Chefs entr. en 2010 (compl)</t>
  </si>
  <si>
    <t>Pop 15 ans ou plus Cadres, Prof. intel. sup. en 2010 (compl)</t>
  </si>
  <si>
    <t>Pop 15 ans ou plus Prof. intermédiaires  en 2010 (compl)</t>
  </si>
  <si>
    <t>Pop 15 ans ou plus Employés en 2010 (compl)</t>
  </si>
  <si>
    <t>Pop 15 ans ou plus Ouvriers en 2010 (compl)</t>
  </si>
  <si>
    <t>Pop 15 ans ou plus Retraités  en 2010 (compl)</t>
  </si>
  <si>
    <t>Pop 15 ans ou plus Autres en 2010 (compl)</t>
  </si>
  <si>
    <t>Pop 15 ans ou plus en 1999 (compl)</t>
  </si>
  <si>
    <t>Pop 15 ans ou plus Hommes en 2010 (compl)</t>
  </si>
  <si>
    <t>Pop 15 ans ou plus Hommes Agriculteurs exploitants en 2010 (compl)</t>
  </si>
  <si>
    <t>Pop 15 ans ou plus Hommes Artisans, Comm., Chefs entr. en 2010 (compl)</t>
  </si>
  <si>
    <t>Pop 15 ans ou plus Hommes Cadres, Prof. intel. sup. en 2010 (compl)</t>
  </si>
  <si>
    <t>Pop 15 ans ou plus Hommes Prof. intermédiaires en 2010 (compl)</t>
  </si>
  <si>
    <t>Pop 15 ans ou plus Hommes Employés en 2010 (compl)</t>
  </si>
  <si>
    <t>Pop 15 ans ou plus Hommes Ouvriers en 2010 (compl)</t>
  </si>
  <si>
    <t>Pop 15 ans ou plus Hommes Retraités en 2010 (compl)</t>
  </si>
  <si>
    <t>Pop 15 ans ou plus Hommes Autres en 2010 (compl)</t>
  </si>
  <si>
    <t>Pop 15 ans ou plus Femmes en 2010 (compl)</t>
  </si>
  <si>
    <t>Pop 15 ans ou plus Femmes Agriculteurs exploitants en 2010 (compl)</t>
  </si>
  <si>
    <t>Pop 15 ans ou plus Femmes Artisans, Comm., Chefs entr. en 2010 (compl)</t>
  </si>
  <si>
    <t>Pop 15 ans ou plus Femmes Cadres, Prof. intel. sup. en 2010 (compl)</t>
  </si>
  <si>
    <t>Pop 15 ans ou plus Femmes Prof. intermédiaires en 2010 (compl)</t>
  </si>
  <si>
    <t>Pop 15 ans ou plus Femmes Employés en 2010 (compl)</t>
  </si>
  <si>
    <t>Pop 15 ans ou plus Femmes Ouvriers en 2010 (compl)</t>
  </si>
  <si>
    <t>Pop 15 ans ou plus Femmes Retraités en 2010 (compl)</t>
  </si>
  <si>
    <t>Pop 15 ans ou plus Femmes Autres en 2010 (compl)</t>
  </si>
  <si>
    <t>Pop 15-24 ans en 2010 (compl)</t>
  </si>
  <si>
    <t>Pop 15-24 ans Agriculteurs exploitants en 2010 (compl)</t>
  </si>
  <si>
    <t>Pop 15-24 ans Artisans, Comm., Chefs entr. en 2010 (compl)</t>
  </si>
  <si>
    <t>Pop 15-24 ans Cadres, Prof. intel. sup. en 2010 (compl)</t>
  </si>
  <si>
    <t>Pop 15-24 ans Prof. intermédiaires en 2010 (compl)</t>
  </si>
  <si>
    <t>Pop 15-24 ans Employés en 2010 (compl)</t>
  </si>
  <si>
    <t>Pop 15-24 ans Ouvriers en 2010 (compl)</t>
  </si>
  <si>
    <t>Pop 15-24 ans Retraités en 2010 (compl)</t>
  </si>
  <si>
    <t>Pop 15-24 ans Autres en 2010 (compl)</t>
  </si>
  <si>
    <t>Pop 25-54 ans en 2010 (compl)</t>
  </si>
  <si>
    <t>Pop 25-54 ans Agriculteurs exploitants en 2010 (compl)</t>
  </si>
  <si>
    <t>Pop 25-54 ans Artisans, Comm., Chefs entr. en 2010 (compl)</t>
  </si>
  <si>
    <t>Pop 25-54 ans Cadres, Prof. intel. sup. en 2010 (compl)</t>
  </si>
  <si>
    <t>Pop 25-54 ans Prof. intermédiaires en 2010 (compl)</t>
  </si>
  <si>
    <t>Pop 25-54 ans Employés en 2010 (compl)</t>
  </si>
  <si>
    <t>Pop 25-54 ans Ouvriers en 2010 (compl)</t>
  </si>
  <si>
    <t>Pop 25-54 ans Retraités en 2010 (compl)</t>
  </si>
  <si>
    <t>Pop 25-54 ans Autres en 2010 (compl)</t>
  </si>
  <si>
    <t>Pop 55 ans ou plus en 2010 (compl)</t>
  </si>
  <si>
    <t>Pop 55 ans ou plus Agriculteurs exploitants en 2010 (compl)</t>
  </si>
  <si>
    <t>Pop 55 ans ou plus Artisans, Comm., Chefs entr. en 2010 (compl)</t>
  </si>
  <si>
    <t>Pop 55 ans ou plus Cadres, Prof. intel. sup. en 2010 (compl)</t>
  </si>
  <si>
    <t>Pop 55 ans ou plus Prof. intermédiaires en 2010 (compl)</t>
  </si>
  <si>
    <t>Pop 55 ans ou plus Employés en 2010 (compl)</t>
  </si>
  <si>
    <t>Pop 55 ans ou plus Ouvriers en 2010 (compl)</t>
  </si>
  <si>
    <t>Pop 55 ans ou plus Retraités en 2010 (compl)</t>
  </si>
  <si>
    <t>Pop 55 ans ou plus Autres en 2010 (compl)</t>
  </si>
  <si>
    <t>CODGEO</t>
  </si>
  <si>
    <t>REG</t>
  </si>
  <si>
    <t>DEP</t>
  </si>
  <si>
    <t>ARR</t>
  </si>
  <si>
    <t>CV</t>
  </si>
  <si>
    <t>ZE2010</t>
  </si>
  <si>
    <t>ID_MODIF_GEO</t>
  </si>
  <si>
    <t>LIBGEO</t>
  </si>
  <si>
    <t>P10_POP</t>
  </si>
  <si>
    <t>P99_POP</t>
  </si>
  <si>
    <t>D90_POP</t>
  </si>
  <si>
    <t>D82_POP</t>
  </si>
  <si>
    <t>D75_POP</t>
  </si>
  <si>
    <t>D68_POP</t>
  </si>
  <si>
    <t>SUPERF</t>
  </si>
  <si>
    <t>P10_POP0014</t>
  </si>
  <si>
    <t>P10_POP1529</t>
  </si>
  <si>
    <t>P10_POP3044</t>
  </si>
  <si>
    <t>P10_POP4559</t>
  </si>
  <si>
    <t>P10_POP6074</t>
  </si>
  <si>
    <t>P10_POP75P</t>
  </si>
  <si>
    <t>P99_POP0014</t>
  </si>
  <si>
    <t>P99_POP1529</t>
  </si>
  <si>
    <t>P99_POP3044</t>
  </si>
  <si>
    <t>P99_POP4559</t>
  </si>
  <si>
    <t>P99_POP6074</t>
  </si>
  <si>
    <t>P99_POP75P</t>
  </si>
  <si>
    <t>P10_POPH</t>
  </si>
  <si>
    <t>P10_H0014</t>
  </si>
  <si>
    <t>P10_H1529</t>
  </si>
  <si>
    <t>P10_H3044</t>
  </si>
  <si>
    <t>P10_H4559</t>
  </si>
  <si>
    <t>P10_H6074</t>
  </si>
  <si>
    <t>P10_H7589</t>
  </si>
  <si>
    <t>P10_H90P</t>
  </si>
  <si>
    <t>P10_H0019</t>
  </si>
  <si>
    <t>P10_H2064</t>
  </si>
  <si>
    <t>P10_H65P</t>
  </si>
  <si>
    <t>P10_POPF</t>
  </si>
  <si>
    <t>P10_F0014</t>
  </si>
  <si>
    <t>P10_F1529</t>
  </si>
  <si>
    <t>P10_F3044</t>
  </si>
  <si>
    <t>P10_F4559</t>
  </si>
  <si>
    <t>P10_F6074</t>
  </si>
  <si>
    <t>P10_F7589</t>
  </si>
  <si>
    <t>P10_F90P</t>
  </si>
  <si>
    <t>P10_F0019</t>
  </si>
  <si>
    <t>P10_F2064</t>
  </si>
  <si>
    <t>P10_F65P</t>
  </si>
  <si>
    <t>C10_POP15P</t>
  </si>
  <si>
    <t>C10_POP15P_CS1</t>
  </si>
  <si>
    <t>C10_POP15P_CS2</t>
  </si>
  <si>
    <t>C10_POP15P_CS3</t>
  </si>
  <si>
    <t>C10_POP15P_CS4</t>
  </si>
  <si>
    <t>C10_POP15P_CS5</t>
  </si>
  <si>
    <t>C10_POP15P_CS6</t>
  </si>
  <si>
    <t>C10_POP15P_CS7</t>
  </si>
  <si>
    <t>C10_POP15P_CS8</t>
  </si>
  <si>
    <t>C99_POP15P</t>
  </si>
  <si>
    <t>C10_H15P</t>
  </si>
  <si>
    <t>C10_H15P_CS1</t>
  </si>
  <si>
    <t>C10_H15P_CS2</t>
  </si>
  <si>
    <t>C10_H15P_CS3</t>
  </si>
  <si>
    <t>C10_H15P_CS4</t>
  </si>
  <si>
    <t>C10_H15P_CS5</t>
  </si>
  <si>
    <t>C10_H15P_CS6</t>
  </si>
  <si>
    <t>C10_H15P_CS7</t>
  </si>
  <si>
    <t>C10_H15P_CS8</t>
  </si>
  <si>
    <t>C10_F15P</t>
  </si>
  <si>
    <t>C10_F15P_CS1</t>
  </si>
  <si>
    <t>C10_F15P_CS2</t>
  </si>
  <si>
    <t>C10_F15P_CS3</t>
  </si>
  <si>
    <t>C10_F15P_CS4</t>
  </si>
  <si>
    <t>C10_F15P_CS5</t>
  </si>
  <si>
    <t>C10_F15P_CS6</t>
  </si>
  <si>
    <t>C10_F15P_CS7</t>
  </si>
  <si>
    <t>C10_F15P_CS8</t>
  </si>
  <si>
    <t>C10_POP1524</t>
  </si>
  <si>
    <t>C10_POP1524_CS1</t>
  </si>
  <si>
    <t>C10_POP1524_CS2</t>
  </si>
  <si>
    <t>C10_POP1524_CS3</t>
  </si>
  <si>
    <t>C10_POP1524_CS4</t>
  </si>
  <si>
    <t>C10_POP1524_CS5</t>
  </si>
  <si>
    <t>C10_POP1524_CS6</t>
  </si>
  <si>
    <t>C10_POP1524_CS7</t>
  </si>
  <si>
    <t>C10_POP1524_CS8</t>
  </si>
  <si>
    <t>C10_POP2554</t>
  </si>
  <si>
    <t>C10_POP2554_CS1</t>
  </si>
  <si>
    <t>C10_POP2554_CS2</t>
  </si>
  <si>
    <t>C10_POP2554_CS3</t>
  </si>
  <si>
    <t>C10_POP2554_CS4</t>
  </si>
  <si>
    <t>C10_POP2554_CS5</t>
  </si>
  <si>
    <t>C10_POP2554_CS6</t>
  </si>
  <si>
    <t>C10_POP2554_CS7</t>
  </si>
  <si>
    <t>C10_POP2554_CS8</t>
  </si>
  <si>
    <t>C10_POP55P</t>
  </si>
  <si>
    <t>C10_POP55P_CS1</t>
  </si>
  <si>
    <t>C10_POP55P_CS2</t>
  </si>
  <si>
    <t>C10_POP55P_CS3</t>
  </si>
  <si>
    <t>C10_POP55P_CS4</t>
  </si>
  <si>
    <t>C10_POP55P_CS5</t>
  </si>
  <si>
    <t>C10_POP55P_CS6</t>
  </si>
  <si>
    <t>C10_POP55P_CS7</t>
  </si>
  <si>
    <t>C10_POP55P_CS8</t>
  </si>
  <si>
    <t>33001</t>
  </si>
  <si>
    <t>72</t>
  </si>
  <si>
    <t>33</t>
  </si>
  <si>
    <t>335</t>
  </si>
  <si>
    <t>3322</t>
  </si>
  <si>
    <t>7205</t>
  </si>
  <si>
    <t>ZZZZZZ</t>
  </si>
  <si>
    <t>Abzac</t>
  </si>
  <si>
    <t>33002</t>
  </si>
  <si>
    <t>72</t>
  </si>
  <si>
    <t>33</t>
  </si>
  <si>
    <t>333</t>
  </si>
  <si>
    <t>3303</t>
  </si>
  <si>
    <t>7204</t>
  </si>
  <si>
    <t>ZZZZZZ</t>
  </si>
  <si>
    <t>Aillas</t>
  </si>
  <si>
    <t>33003</t>
  </si>
  <si>
    <t>72</t>
  </si>
  <si>
    <t>33</t>
  </si>
  <si>
    <t>332</t>
  </si>
  <si>
    <t>3319</t>
  </si>
  <si>
    <t>7204</t>
  </si>
  <si>
    <t>ZZZZZZ</t>
  </si>
  <si>
    <t>Ambarès-et-Lagrave</t>
  </si>
  <si>
    <t>33004</t>
  </si>
  <si>
    <t>72</t>
  </si>
  <si>
    <t>33</t>
  </si>
  <si>
    <t>332</t>
  </si>
  <si>
    <t>3360</t>
  </si>
  <si>
    <t>7204</t>
  </si>
  <si>
    <t>ZZZZZZ</t>
  </si>
  <si>
    <t>Ambès</t>
  </si>
  <si>
    <t>33005</t>
  </si>
  <si>
    <t>72</t>
  </si>
  <si>
    <t>33</t>
  </si>
  <si>
    <t>336</t>
  </si>
  <si>
    <t>3302</t>
  </si>
  <si>
    <t>7204</t>
  </si>
  <si>
    <t>ZZZZZZ</t>
  </si>
  <si>
    <t>Andernos-les-Bains</t>
  </si>
  <si>
    <t>33006</t>
  </si>
  <si>
    <t>72</t>
  </si>
  <si>
    <t>33</t>
  </si>
  <si>
    <t>331</t>
  </si>
  <si>
    <t>3340</t>
  </si>
  <si>
    <t>7204</t>
  </si>
  <si>
    <t>ZZZZZZ</t>
  </si>
  <si>
    <t>Anglade</t>
  </si>
  <si>
    <t>33007</t>
  </si>
  <si>
    <t>72</t>
  </si>
  <si>
    <t>33</t>
  </si>
  <si>
    <t>333</t>
  </si>
  <si>
    <t>3336</t>
  </si>
  <si>
    <t>7204</t>
  </si>
  <si>
    <t>ZZZZZZ</t>
  </si>
  <si>
    <t>Arbanats</t>
  </si>
  <si>
    <t>33008</t>
  </si>
  <si>
    <t>72</t>
  </si>
  <si>
    <t>33</t>
  </si>
  <si>
    <t>333</t>
  </si>
  <si>
    <t>3348</t>
  </si>
  <si>
    <t>7204</t>
  </si>
  <si>
    <t>ZZZZZZ</t>
  </si>
  <si>
    <t>Arbis</t>
  </si>
  <si>
    <t>33009</t>
  </si>
  <si>
    <t>72</t>
  </si>
  <si>
    <t>33</t>
  </si>
  <si>
    <t>336</t>
  </si>
  <si>
    <t>3301</t>
  </si>
  <si>
    <t>7207</t>
  </si>
  <si>
    <t>ZZZZZZ</t>
  </si>
  <si>
    <t>Arcachon</t>
  </si>
  <si>
    <t>33010</t>
  </si>
  <si>
    <t>72</t>
  </si>
  <si>
    <t>33</t>
  </si>
  <si>
    <t>334</t>
  </si>
  <si>
    <t>3320</t>
  </si>
  <si>
    <t>7204</t>
  </si>
  <si>
    <t>ZZZZZZ</t>
  </si>
  <si>
    <t>Arcins</t>
  </si>
  <si>
    <t>33011</t>
  </si>
  <si>
    <t>72</t>
  </si>
  <si>
    <t>33</t>
  </si>
  <si>
    <t>336</t>
  </si>
  <si>
    <t>3302</t>
  </si>
  <si>
    <t>7204</t>
  </si>
  <si>
    <t>ZZZZZZ</t>
  </si>
  <si>
    <t>Arès</t>
  </si>
  <si>
    <t>33012</t>
  </si>
  <si>
    <t>72</t>
  </si>
  <si>
    <t>33</t>
  </si>
  <si>
    <t>334</t>
  </si>
  <si>
    <t>3320</t>
  </si>
  <si>
    <t>7204</t>
  </si>
  <si>
    <t>ZZZZZZ</t>
  </si>
  <si>
    <t>Arsac</t>
  </si>
  <si>
    <t>33013</t>
  </si>
  <si>
    <t>72</t>
  </si>
  <si>
    <t>33</t>
  </si>
  <si>
    <t>332</t>
  </si>
  <si>
    <t>3355</t>
  </si>
  <si>
    <t>7204</t>
  </si>
  <si>
    <t>ZZZZZZ</t>
  </si>
  <si>
    <t>Artigues-près-Bordeaux</t>
  </si>
  <si>
    <t>33014</t>
  </si>
  <si>
    <t>72</t>
  </si>
  <si>
    <t>33</t>
  </si>
  <si>
    <t>335</t>
  </si>
  <si>
    <t>3331</t>
  </si>
  <si>
    <t>7205</t>
  </si>
  <si>
    <t>ZZZZZZ</t>
  </si>
  <si>
    <t>Les Artigues-de-Lussac</t>
  </si>
  <si>
    <t>33015</t>
  </si>
  <si>
    <t>72</t>
  </si>
  <si>
    <t>33</t>
  </si>
  <si>
    <t>335</t>
  </si>
  <si>
    <t>3330</t>
  </si>
  <si>
    <t>7204</t>
  </si>
  <si>
    <t>ZZZZZZ</t>
  </si>
  <si>
    <t>Arveyres</t>
  </si>
  <si>
    <t>33016</t>
  </si>
  <si>
    <t>72</t>
  </si>
  <si>
    <t>33</t>
  </si>
  <si>
    <t>335</t>
  </si>
  <si>
    <t>3324</t>
  </si>
  <si>
    <t>7204</t>
  </si>
  <si>
    <t>ZZZZZZ</t>
  </si>
  <si>
    <t>Asques</t>
  </si>
  <si>
    <t>33017</t>
  </si>
  <si>
    <t>72</t>
  </si>
  <si>
    <t>33</t>
  </si>
  <si>
    <t>333</t>
  </si>
  <si>
    <t>3304</t>
  </si>
  <si>
    <t>7204</t>
  </si>
  <si>
    <t>ZZZZZZ</t>
  </si>
  <si>
    <t>Aubiac</t>
  </si>
  <si>
    <t>33018</t>
  </si>
  <si>
    <t>72</t>
  </si>
  <si>
    <t>33</t>
  </si>
  <si>
    <t>331</t>
  </si>
  <si>
    <t>3339</t>
  </si>
  <si>
    <t>7204</t>
  </si>
  <si>
    <t>ZZZZZZ</t>
  </si>
  <si>
    <t>Aubie-et-Espessas</t>
  </si>
  <si>
    <t>33019</t>
  </si>
  <si>
    <t>72</t>
  </si>
  <si>
    <t>33</t>
  </si>
  <si>
    <t>336</t>
  </si>
  <si>
    <t>3302</t>
  </si>
  <si>
    <t>7207</t>
  </si>
  <si>
    <t>ZZZZZZ</t>
  </si>
  <si>
    <t>Audenge</t>
  </si>
  <si>
    <t>33020</t>
  </si>
  <si>
    <t>72</t>
  </si>
  <si>
    <t>33</t>
  </si>
  <si>
    <t>333</t>
  </si>
  <si>
    <t>3334</t>
  </si>
  <si>
    <t>7204</t>
  </si>
  <si>
    <t>ZZZZZZ</t>
  </si>
  <si>
    <t>Auriolles</t>
  </si>
  <si>
    <t>33021</t>
  </si>
  <si>
    <t>72</t>
  </si>
  <si>
    <t>33</t>
  </si>
  <si>
    <t>333</t>
  </si>
  <si>
    <t>3303</t>
  </si>
  <si>
    <t>7204</t>
  </si>
  <si>
    <t>ZZZZZZ</t>
  </si>
  <si>
    <t>Auros</t>
  </si>
  <si>
    <t>33022</t>
  </si>
  <si>
    <t>72</t>
  </si>
  <si>
    <t>33</t>
  </si>
  <si>
    <t>334</t>
  </si>
  <si>
    <t>3320</t>
  </si>
  <si>
    <t>7204</t>
  </si>
  <si>
    <t>ZZZZZZ</t>
  </si>
  <si>
    <t>Avensan</t>
  </si>
  <si>
    <t>33023</t>
  </si>
  <si>
    <t>72</t>
  </si>
  <si>
    <t>33</t>
  </si>
  <si>
    <t>332</t>
  </si>
  <si>
    <t>3327</t>
  </si>
  <si>
    <t>7204</t>
  </si>
  <si>
    <t>ZZZZZZ</t>
  </si>
  <si>
    <t>Ayguemorte-les-Graves</t>
  </si>
  <si>
    <t>33024</t>
  </si>
  <si>
    <t>72</t>
  </si>
  <si>
    <t>33</t>
  </si>
  <si>
    <t>333</t>
  </si>
  <si>
    <t>3338</t>
  </si>
  <si>
    <t>7204</t>
  </si>
  <si>
    <t>ZZZZZZ</t>
  </si>
  <si>
    <t>Bagas</t>
  </si>
  <si>
    <t>33025</t>
  </si>
  <si>
    <t>72</t>
  </si>
  <si>
    <t>33</t>
  </si>
  <si>
    <t>333</t>
  </si>
  <si>
    <t>3348</t>
  </si>
  <si>
    <t>7204</t>
  </si>
  <si>
    <t>ZZZZZZ</t>
  </si>
  <si>
    <t>Baigneaux</t>
  </si>
  <si>
    <t>33026</t>
  </si>
  <si>
    <t>72</t>
  </si>
  <si>
    <t>33</t>
  </si>
  <si>
    <t>333</t>
  </si>
  <si>
    <t>3345</t>
  </si>
  <si>
    <t>7204</t>
  </si>
  <si>
    <t>ZZZZZZ</t>
  </si>
  <si>
    <t>Balizac</t>
  </si>
  <si>
    <t>33027</t>
  </si>
  <si>
    <t>72</t>
  </si>
  <si>
    <t>33</t>
  </si>
  <si>
    <t>333</t>
  </si>
  <si>
    <t>3303</t>
  </si>
  <si>
    <t>7204</t>
  </si>
  <si>
    <t>ZZZZZZ</t>
  </si>
  <si>
    <t>Barie</t>
  </si>
  <si>
    <t>33028</t>
  </si>
  <si>
    <t>72</t>
  </si>
  <si>
    <t>33</t>
  </si>
  <si>
    <t>335</t>
  </si>
  <si>
    <t>3316</t>
  </si>
  <si>
    <t>7204</t>
  </si>
  <si>
    <t>ZZZZZZ</t>
  </si>
  <si>
    <t>Baron</t>
  </si>
  <si>
    <t>33029</t>
  </si>
  <si>
    <t>72</t>
  </si>
  <si>
    <t>33</t>
  </si>
  <si>
    <t>336</t>
  </si>
  <si>
    <t>3305</t>
  </si>
  <si>
    <t>7204</t>
  </si>
  <si>
    <t>ZZZZZZ</t>
  </si>
  <si>
    <t>Le Barp</t>
  </si>
  <si>
    <t>33030</t>
  </si>
  <si>
    <t>72</t>
  </si>
  <si>
    <t>33</t>
  </si>
  <si>
    <t>333</t>
  </si>
  <si>
    <t>3336</t>
  </si>
  <si>
    <t>7204</t>
  </si>
  <si>
    <t>ZZZZZZ</t>
  </si>
  <si>
    <t>Barsac</t>
  </si>
  <si>
    <t>33031</t>
  </si>
  <si>
    <t>72</t>
  </si>
  <si>
    <t>33</t>
  </si>
  <si>
    <t>333</t>
  </si>
  <si>
    <t>3303</t>
  </si>
  <si>
    <t>7204</t>
  </si>
  <si>
    <t>ZZZZZZ</t>
  </si>
  <si>
    <t>Bassanne</t>
  </si>
  <si>
    <t>33032</t>
  </si>
  <si>
    <t>72</t>
  </si>
  <si>
    <t>33</t>
  </si>
  <si>
    <t>332</t>
  </si>
  <si>
    <t>3360</t>
  </si>
  <si>
    <t>7204</t>
  </si>
  <si>
    <t>ZZZZZZ</t>
  </si>
  <si>
    <t>Bassens</t>
  </si>
  <si>
    <t>33033</t>
  </si>
  <si>
    <t>72</t>
  </si>
  <si>
    <t>33</t>
  </si>
  <si>
    <t>332</t>
  </si>
  <si>
    <t>3323</t>
  </si>
  <si>
    <t>7204</t>
  </si>
  <si>
    <t>ZZZZZZ</t>
  </si>
  <si>
    <t>Baurech</t>
  </si>
  <si>
    <t>33034</t>
  </si>
  <si>
    <t>72</t>
  </si>
  <si>
    <t>33</t>
  </si>
  <si>
    <t>335</t>
  </si>
  <si>
    <t>3326</t>
  </si>
  <si>
    <t>7205</t>
  </si>
  <si>
    <t>ZZZZZZ</t>
  </si>
  <si>
    <t>Bayas</t>
  </si>
  <si>
    <t>33035</t>
  </si>
  <si>
    <t>72</t>
  </si>
  <si>
    <t>33</t>
  </si>
  <si>
    <t>331</t>
  </si>
  <si>
    <t>3315</t>
  </si>
  <si>
    <t>7204</t>
  </si>
  <si>
    <t>ZZZZZZ</t>
  </si>
  <si>
    <t>Bayon-sur-Gironde</t>
  </si>
  <si>
    <t>33036</t>
  </si>
  <si>
    <t>72</t>
  </si>
  <si>
    <t>33</t>
  </si>
  <si>
    <t>333</t>
  </si>
  <si>
    <t>3304</t>
  </si>
  <si>
    <t>7204</t>
  </si>
  <si>
    <t>ZZZZZZ</t>
  </si>
  <si>
    <t>Bazas</t>
  </si>
  <si>
    <t>33037</t>
  </si>
  <si>
    <t>72</t>
  </si>
  <si>
    <t>33</t>
  </si>
  <si>
    <t>332</t>
  </si>
  <si>
    <t>3327</t>
  </si>
  <si>
    <t>7204</t>
  </si>
  <si>
    <t>ZZZZZZ</t>
  </si>
  <si>
    <t>Beautiran</t>
  </si>
  <si>
    <t>33038</t>
  </si>
  <si>
    <t>72</t>
  </si>
  <si>
    <t>33</t>
  </si>
  <si>
    <t>334</t>
  </si>
  <si>
    <t>3329</t>
  </si>
  <si>
    <t>7206</t>
  </si>
  <si>
    <t>ZZZZZZ</t>
  </si>
  <si>
    <t>Bégadan</t>
  </si>
  <si>
    <t>33039</t>
  </si>
  <si>
    <t>72</t>
  </si>
  <si>
    <t>33</t>
  </si>
  <si>
    <t>332</t>
  </si>
  <si>
    <t>3352</t>
  </si>
  <si>
    <t>7204</t>
  </si>
  <si>
    <t>ZZZZZZ</t>
  </si>
  <si>
    <t>Bègles</t>
  </si>
  <si>
    <t>33040</t>
  </si>
  <si>
    <t>72</t>
  </si>
  <si>
    <t>33</t>
  </si>
  <si>
    <t>333</t>
  </si>
  <si>
    <t>3317</t>
  </si>
  <si>
    <t>7204</t>
  </si>
  <si>
    <t>ZZZZZZ</t>
  </si>
  <si>
    <t>Béguey</t>
  </si>
  <si>
    <t>33042</t>
  </si>
  <si>
    <t>72</t>
  </si>
  <si>
    <t>33</t>
  </si>
  <si>
    <t>336</t>
  </si>
  <si>
    <t>3305</t>
  </si>
  <si>
    <t>7207</t>
  </si>
  <si>
    <t>ZZZZZZ</t>
  </si>
  <si>
    <t>Belin-Béliet</t>
  </si>
  <si>
    <t>33043</t>
  </si>
  <si>
    <t>72</t>
  </si>
  <si>
    <t>33</t>
  </si>
  <si>
    <t>333</t>
  </si>
  <si>
    <t>3348</t>
  </si>
  <si>
    <t>7204</t>
  </si>
  <si>
    <t>ZZZZZZ</t>
  </si>
  <si>
    <t>Bellebat</t>
  </si>
  <si>
    <t>33044</t>
  </si>
  <si>
    <t>72</t>
  </si>
  <si>
    <t>33</t>
  </si>
  <si>
    <t>333</t>
  </si>
  <si>
    <t>3348</t>
  </si>
  <si>
    <t>7204</t>
  </si>
  <si>
    <t>ZZZZZZ</t>
  </si>
  <si>
    <t>Bellefond</t>
  </si>
  <si>
    <t>33045</t>
  </si>
  <si>
    <t>72</t>
  </si>
  <si>
    <t>33</t>
  </si>
  <si>
    <t>335</t>
  </si>
  <si>
    <t>3321</t>
  </si>
  <si>
    <t>7205</t>
  </si>
  <si>
    <t>ZZZZZZ</t>
  </si>
  <si>
    <t>Belvès-de-Castillon</t>
  </si>
  <si>
    <t>33046</t>
  </si>
  <si>
    <t>72</t>
  </si>
  <si>
    <t>33</t>
  </si>
  <si>
    <t>333</t>
  </si>
  <si>
    <t>3304</t>
  </si>
  <si>
    <t>7204</t>
  </si>
  <si>
    <t>ZZZZZZ</t>
  </si>
  <si>
    <t>Bernos-Beaulac</t>
  </si>
  <si>
    <t>33047</t>
  </si>
  <si>
    <t>72</t>
  </si>
  <si>
    <t>33</t>
  </si>
  <si>
    <t>331</t>
  </si>
  <si>
    <t>3307</t>
  </si>
  <si>
    <t>7204</t>
  </si>
  <si>
    <t>ZZZZZZ</t>
  </si>
  <si>
    <t>Berson</t>
  </si>
  <si>
    <t>33048</t>
  </si>
  <si>
    <t>72</t>
  </si>
  <si>
    <t>33</t>
  </si>
  <si>
    <t>333</t>
  </si>
  <si>
    <t>3303</t>
  </si>
  <si>
    <t>7204</t>
  </si>
  <si>
    <t>ZZZZZZ</t>
  </si>
  <si>
    <t>Berthez</t>
  </si>
  <si>
    <t>33049</t>
  </si>
  <si>
    <t>72</t>
  </si>
  <si>
    <t>33</t>
  </si>
  <si>
    <t>332</t>
  </si>
  <si>
    <t>3355</t>
  </si>
  <si>
    <t>7204</t>
  </si>
  <si>
    <t>ZZZZZZ</t>
  </si>
  <si>
    <t>Beychac-et-Caillau</t>
  </si>
  <si>
    <t>33050</t>
  </si>
  <si>
    <t>72</t>
  </si>
  <si>
    <t>33</t>
  </si>
  <si>
    <t>333</t>
  </si>
  <si>
    <t>3328</t>
  </si>
  <si>
    <t>7204</t>
  </si>
  <si>
    <t>ZZZZZZ</t>
  </si>
  <si>
    <t>Bieujac</t>
  </si>
  <si>
    <t>33051</t>
  </si>
  <si>
    <t>72</t>
  </si>
  <si>
    <t>33</t>
  </si>
  <si>
    <t>336</t>
  </si>
  <si>
    <t>3302</t>
  </si>
  <si>
    <t>7207</t>
  </si>
  <si>
    <t>ZZZZZZ</t>
  </si>
  <si>
    <t>Biganos</t>
  </si>
  <si>
    <t>33052</t>
  </si>
  <si>
    <t>72</t>
  </si>
  <si>
    <t>33</t>
  </si>
  <si>
    <t>335</t>
  </si>
  <si>
    <t>3330</t>
  </si>
  <si>
    <t>7205</t>
  </si>
  <si>
    <t>ZZZZZZ</t>
  </si>
  <si>
    <t>Les Billaux</t>
  </si>
  <si>
    <t>33053</t>
  </si>
  <si>
    <t>72</t>
  </si>
  <si>
    <t>33</t>
  </si>
  <si>
    <t>333</t>
  </si>
  <si>
    <t>3304</t>
  </si>
  <si>
    <t>7204</t>
  </si>
  <si>
    <t>ZZZZZZ</t>
  </si>
  <si>
    <t>Birac</t>
  </si>
  <si>
    <t>33054</t>
  </si>
  <si>
    <t>72</t>
  </si>
  <si>
    <t>33</t>
  </si>
  <si>
    <t>333</t>
  </si>
  <si>
    <t>3338</t>
  </si>
  <si>
    <t>7204</t>
  </si>
  <si>
    <t>ZZZZZZ</t>
  </si>
  <si>
    <t>Blaignac</t>
  </si>
  <si>
    <t>33055</t>
  </si>
  <si>
    <t>72</t>
  </si>
  <si>
    <t>33</t>
  </si>
  <si>
    <t>334</t>
  </si>
  <si>
    <t>3329</t>
  </si>
  <si>
    <t>7206</t>
  </si>
  <si>
    <t>ZZZZZZ</t>
  </si>
  <si>
    <t>Blaignan</t>
  </si>
  <si>
    <t>33056</t>
  </si>
  <si>
    <t>72</t>
  </si>
  <si>
    <t>33</t>
  </si>
  <si>
    <t>332</t>
  </si>
  <si>
    <t>3306</t>
  </si>
  <si>
    <t>7204</t>
  </si>
  <si>
    <t>ZZZZZZ</t>
  </si>
  <si>
    <t>Blanquefort</t>
  </si>
  <si>
    <t>33057</t>
  </si>
  <si>
    <t>72</t>
  </si>
  <si>
    <t>33</t>
  </si>
  <si>
    <t>333</t>
  </si>
  <si>
    <t>3347</t>
  </si>
  <si>
    <t>7204</t>
  </si>
  <si>
    <t>ZZZZZZ</t>
  </si>
  <si>
    <t>Blasimon</t>
  </si>
  <si>
    <t>33058</t>
  </si>
  <si>
    <t>72</t>
  </si>
  <si>
    <t>33</t>
  </si>
  <si>
    <t>331</t>
  </si>
  <si>
    <t>3307</t>
  </si>
  <si>
    <t>7204</t>
  </si>
  <si>
    <t>ZZZZZZ</t>
  </si>
  <si>
    <t>Blaye</t>
  </si>
  <si>
    <t>33059</t>
  </si>
  <si>
    <t>72</t>
  </si>
  <si>
    <t>33</t>
  </si>
  <si>
    <t>332</t>
  </si>
  <si>
    <t>3323</t>
  </si>
  <si>
    <t>7204</t>
  </si>
  <si>
    <t>ZZZZZZ</t>
  </si>
  <si>
    <t>Blésignac</t>
  </si>
  <si>
    <t>33060</t>
  </si>
  <si>
    <t>72</t>
  </si>
  <si>
    <t>33</t>
  </si>
  <si>
    <t>333</t>
  </si>
  <si>
    <t>3328</t>
  </si>
  <si>
    <t>7204</t>
  </si>
  <si>
    <t>ZZZZZZ</t>
  </si>
  <si>
    <t>Bommes</t>
  </si>
  <si>
    <t>33061</t>
  </si>
  <si>
    <t>72</t>
  </si>
  <si>
    <t>33</t>
  </si>
  <si>
    <t>332</t>
  </si>
  <si>
    <t>3323</t>
  </si>
  <si>
    <t>7204</t>
  </si>
  <si>
    <t>ZZZZZZ</t>
  </si>
  <si>
    <t>Bonnetan</t>
  </si>
  <si>
    <t>33062</t>
  </si>
  <si>
    <t>72</t>
  </si>
  <si>
    <t>33</t>
  </si>
  <si>
    <t>335</t>
  </si>
  <si>
    <t>3326</t>
  </si>
  <si>
    <t>7205</t>
  </si>
  <si>
    <t>ZZZZZZ</t>
  </si>
  <si>
    <t>Bonzac</t>
  </si>
  <si>
    <t>33063</t>
  </si>
  <si>
    <t>72</t>
  </si>
  <si>
    <t>33</t>
  </si>
  <si>
    <t>332</t>
  </si>
  <si>
    <t>3399</t>
  </si>
  <si>
    <t>7204</t>
  </si>
  <si>
    <t>ZZZZZZ</t>
  </si>
  <si>
    <t>Bordeaux</t>
  </si>
  <si>
    <t>33064</t>
  </si>
  <si>
    <t>72</t>
  </si>
  <si>
    <t>33</t>
  </si>
  <si>
    <t>335</t>
  </si>
  <si>
    <t>3337</t>
  </si>
  <si>
    <t>7204</t>
  </si>
  <si>
    <t>ZZZZZZ</t>
  </si>
  <si>
    <t>Bossugan</t>
  </si>
  <si>
    <t>33065</t>
  </si>
  <si>
    <t>72</t>
  </si>
  <si>
    <t>33</t>
  </si>
  <si>
    <t>332</t>
  </si>
  <si>
    <t>3358</t>
  </si>
  <si>
    <t>7204</t>
  </si>
  <si>
    <t>ZZZZZZ</t>
  </si>
  <si>
    <t>Bouliac</t>
  </si>
  <si>
    <t>33066</t>
  </si>
  <si>
    <t>72</t>
  </si>
  <si>
    <t>33</t>
  </si>
  <si>
    <t>333</t>
  </si>
  <si>
    <t>3338</t>
  </si>
  <si>
    <t>7204</t>
  </si>
  <si>
    <t>ZZZZZZ</t>
  </si>
  <si>
    <t>Bourdelles</t>
  </si>
  <si>
    <t>33067</t>
  </si>
  <si>
    <t>72</t>
  </si>
  <si>
    <t>33</t>
  </si>
  <si>
    <t>331</t>
  </si>
  <si>
    <t>3315</t>
  </si>
  <si>
    <t>7204</t>
  </si>
  <si>
    <t>ZZZZZZ</t>
  </si>
  <si>
    <t>Bourg</t>
  </si>
  <si>
    <t>33068</t>
  </si>
  <si>
    <t>72</t>
  </si>
  <si>
    <t>33</t>
  </si>
  <si>
    <t>333</t>
  </si>
  <si>
    <t>3350</t>
  </si>
  <si>
    <t>7207</t>
  </si>
  <si>
    <t>ZZZZZZ</t>
  </si>
  <si>
    <t>Bourideys</t>
  </si>
  <si>
    <t>33069</t>
  </si>
  <si>
    <t>72</t>
  </si>
  <si>
    <t>33</t>
  </si>
  <si>
    <t>332</t>
  </si>
  <si>
    <t>3354</t>
  </si>
  <si>
    <t>7204</t>
  </si>
  <si>
    <t>ZZZZZZ</t>
  </si>
  <si>
    <t>Le Bouscat</t>
  </si>
  <si>
    <t>33070</t>
  </si>
  <si>
    <t>72</t>
  </si>
  <si>
    <t>33</t>
  </si>
  <si>
    <t>334</t>
  </si>
  <si>
    <t>3320</t>
  </si>
  <si>
    <t>7204</t>
  </si>
  <si>
    <t>ZZZZZZ</t>
  </si>
  <si>
    <t>Brach</t>
  </si>
  <si>
    <t>33071</t>
  </si>
  <si>
    <t>72</t>
  </si>
  <si>
    <t>33</t>
  </si>
  <si>
    <t>335</t>
  </si>
  <si>
    <t>3316</t>
  </si>
  <si>
    <t>7204</t>
  </si>
  <si>
    <t>ZZZZZZ</t>
  </si>
  <si>
    <t>Branne</t>
  </si>
  <si>
    <t>33072</t>
  </si>
  <si>
    <t>72</t>
  </si>
  <si>
    <t>33</t>
  </si>
  <si>
    <t>333</t>
  </si>
  <si>
    <t>3303</t>
  </si>
  <si>
    <t>7204</t>
  </si>
  <si>
    <t>ZZZZZZ</t>
  </si>
  <si>
    <t>Brannens</t>
  </si>
  <si>
    <t>33073</t>
  </si>
  <si>
    <t>72</t>
  </si>
  <si>
    <t>33</t>
  </si>
  <si>
    <t>331</t>
  </si>
  <si>
    <t>3340</t>
  </si>
  <si>
    <t>7204</t>
  </si>
  <si>
    <t>ZZZZZZ</t>
  </si>
  <si>
    <t>Braud-et-Saint-Louis</t>
  </si>
  <si>
    <t>33074</t>
  </si>
  <si>
    <t>72</t>
  </si>
  <si>
    <t>33</t>
  </si>
  <si>
    <t>333</t>
  </si>
  <si>
    <t>3303</t>
  </si>
  <si>
    <t>7204</t>
  </si>
  <si>
    <t>ZZZZZZ</t>
  </si>
  <si>
    <t>Brouqueyran</t>
  </si>
  <si>
    <t>33075</t>
  </si>
  <si>
    <t>72</t>
  </si>
  <si>
    <t>33</t>
  </si>
  <si>
    <t>332</t>
  </si>
  <si>
    <t>3354</t>
  </si>
  <si>
    <t>7204</t>
  </si>
  <si>
    <t>ZZZZZZ</t>
  </si>
  <si>
    <t>Bruges</t>
  </si>
  <si>
    <t>33076</t>
  </si>
  <si>
    <t>72</t>
  </si>
  <si>
    <t>33</t>
  </si>
  <si>
    <t>333</t>
  </si>
  <si>
    <t>3336</t>
  </si>
  <si>
    <t>7204</t>
  </si>
  <si>
    <t>ZZZZZZ</t>
  </si>
  <si>
    <t>Budos</t>
  </si>
  <si>
    <t>33077</t>
  </si>
  <si>
    <t>72</t>
  </si>
  <si>
    <t>33</t>
  </si>
  <si>
    <t>332</t>
  </si>
  <si>
    <t>3327</t>
  </si>
  <si>
    <t>7204</t>
  </si>
  <si>
    <t>ZZZZZZ</t>
  </si>
  <si>
    <t>Cabanac-et-Villagrains</t>
  </si>
  <si>
    <t>33078</t>
  </si>
  <si>
    <t>72</t>
  </si>
  <si>
    <t>33</t>
  </si>
  <si>
    <t>335</t>
  </si>
  <si>
    <t>3316</t>
  </si>
  <si>
    <t>7204</t>
  </si>
  <si>
    <t>ZZZZZZ</t>
  </si>
  <si>
    <t>Cabara</t>
  </si>
  <si>
    <t>33079</t>
  </si>
  <si>
    <t>72</t>
  </si>
  <si>
    <t>33</t>
  </si>
  <si>
    <t>335</t>
  </si>
  <si>
    <t>3330</t>
  </si>
  <si>
    <t>7204</t>
  </si>
  <si>
    <t>ZZZZZZ</t>
  </si>
  <si>
    <t>Cadarsac</t>
  </si>
  <si>
    <t>33080</t>
  </si>
  <si>
    <t>72</t>
  </si>
  <si>
    <t>33</t>
  </si>
  <si>
    <t>332</t>
  </si>
  <si>
    <t>3327</t>
  </si>
  <si>
    <t>7204</t>
  </si>
  <si>
    <t>ZZZZZZ</t>
  </si>
  <si>
    <t>Cadaujac</t>
  </si>
  <si>
    <t>33081</t>
  </si>
  <si>
    <t>72</t>
  </si>
  <si>
    <t>33</t>
  </si>
  <si>
    <t>333</t>
  </si>
  <si>
    <t>3317</t>
  </si>
  <si>
    <t>7204</t>
  </si>
  <si>
    <t>ZZZZZZ</t>
  </si>
  <si>
    <t>Cadillac</t>
  </si>
  <si>
    <t>33082</t>
  </si>
  <si>
    <t>72</t>
  </si>
  <si>
    <t>33</t>
  </si>
  <si>
    <t>335</t>
  </si>
  <si>
    <t>3324</t>
  </si>
  <si>
    <t>7204</t>
  </si>
  <si>
    <t>ZZZZZZ</t>
  </si>
  <si>
    <t>Cadillac-en-Fronsadais</t>
  </si>
  <si>
    <t>33083</t>
  </si>
  <si>
    <t>72</t>
  </si>
  <si>
    <t>33</t>
  </si>
  <si>
    <t>332</t>
  </si>
  <si>
    <t>3323</t>
  </si>
  <si>
    <t>7204</t>
  </si>
  <si>
    <t>ZZZZZZ</t>
  </si>
  <si>
    <t>Camarsac</t>
  </si>
  <si>
    <t>33084</t>
  </si>
  <si>
    <t>72</t>
  </si>
  <si>
    <t>33</t>
  </si>
  <si>
    <t>332</t>
  </si>
  <si>
    <t>3323</t>
  </si>
  <si>
    <t>7204</t>
  </si>
  <si>
    <t>ZZZZZZ</t>
  </si>
  <si>
    <t>Cambes</t>
  </si>
  <si>
    <t>33085</t>
  </si>
  <si>
    <t>72</t>
  </si>
  <si>
    <t>33</t>
  </si>
  <si>
    <t>332</t>
  </si>
  <si>
    <t>3323</t>
  </si>
  <si>
    <t>7204</t>
  </si>
  <si>
    <t>ZZZZZZ</t>
  </si>
  <si>
    <t>Camblanes-et-Meynac</t>
  </si>
  <si>
    <t>33086</t>
  </si>
  <si>
    <t>72</t>
  </si>
  <si>
    <t>33</t>
  </si>
  <si>
    <t>335</t>
  </si>
  <si>
    <t>3316</t>
  </si>
  <si>
    <t>7204</t>
  </si>
  <si>
    <t>ZZZZZZ</t>
  </si>
  <si>
    <t>Camiac-et-Saint-Denis</t>
  </si>
  <si>
    <t>33087</t>
  </si>
  <si>
    <t>72</t>
  </si>
  <si>
    <t>33</t>
  </si>
  <si>
    <t>333</t>
  </si>
  <si>
    <t>3338</t>
  </si>
  <si>
    <t>7204</t>
  </si>
  <si>
    <t>ZZZZZZ</t>
  </si>
  <si>
    <t>Camiran</t>
  </si>
  <si>
    <t>33088</t>
  </si>
  <si>
    <t>72</t>
  </si>
  <si>
    <t>33</t>
  </si>
  <si>
    <t>335</t>
  </si>
  <si>
    <t>3322</t>
  </si>
  <si>
    <t>7205</t>
  </si>
  <si>
    <t>ZZZZZZ</t>
  </si>
  <si>
    <t>Camps-sur-l'Isle</t>
  </si>
  <si>
    <t>33089</t>
  </si>
  <si>
    <t>72</t>
  </si>
  <si>
    <t>33</t>
  </si>
  <si>
    <t>331</t>
  </si>
  <si>
    <t>3307</t>
  </si>
  <si>
    <t>7204</t>
  </si>
  <si>
    <t>ZZZZZZ</t>
  </si>
  <si>
    <t>Campugnan</t>
  </si>
  <si>
    <t>33090</t>
  </si>
  <si>
    <t>72</t>
  </si>
  <si>
    <t>33</t>
  </si>
  <si>
    <t>332</t>
  </si>
  <si>
    <t>3359</t>
  </si>
  <si>
    <t>7204</t>
  </si>
  <si>
    <t>ZZZZZZ</t>
  </si>
  <si>
    <t>Canéjan</t>
  </si>
  <si>
    <t>33091</t>
  </si>
  <si>
    <t>72</t>
  </si>
  <si>
    <t>33</t>
  </si>
  <si>
    <t>334</t>
  </si>
  <si>
    <t>3320</t>
  </si>
  <si>
    <t>7204</t>
  </si>
  <si>
    <t>ZZZZZZ</t>
  </si>
  <si>
    <t>Cantenac</t>
  </si>
  <si>
    <t>33092</t>
  </si>
  <si>
    <t>72</t>
  </si>
  <si>
    <t>33</t>
  </si>
  <si>
    <t>333</t>
  </si>
  <si>
    <t>3348</t>
  </si>
  <si>
    <t>7204</t>
  </si>
  <si>
    <t>ZZZZZZ</t>
  </si>
  <si>
    <t>Cantois</t>
  </si>
  <si>
    <t>33093</t>
  </si>
  <si>
    <t>72</t>
  </si>
  <si>
    <t>33</t>
  </si>
  <si>
    <t>333</t>
  </si>
  <si>
    <t>3317</t>
  </si>
  <si>
    <t>7204</t>
  </si>
  <si>
    <t>ZZZZZZ</t>
  </si>
  <si>
    <t>Capian</t>
  </si>
  <si>
    <t>33094</t>
  </si>
  <si>
    <t>72</t>
  </si>
  <si>
    <t>33</t>
  </si>
  <si>
    <t>335</t>
  </si>
  <si>
    <t>3341</t>
  </si>
  <si>
    <t>7201</t>
  </si>
  <si>
    <t>ZZZZZZ</t>
  </si>
  <si>
    <t>Caplong</t>
  </si>
  <si>
    <t>33095</t>
  </si>
  <si>
    <t>72</t>
  </si>
  <si>
    <t>33</t>
  </si>
  <si>
    <t>333</t>
  </si>
  <si>
    <t>3318</t>
  </si>
  <si>
    <t>7204</t>
  </si>
  <si>
    <t>ZZZZZZ</t>
  </si>
  <si>
    <t>Captieux</t>
  </si>
  <si>
    <t>33096</t>
  </si>
  <si>
    <t>72</t>
  </si>
  <si>
    <t>33</t>
  </si>
  <si>
    <t>332</t>
  </si>
  <si>
    <t>3319</t>
  </si>
  <si>
    <t>7204</t>
  </si>
  <si>
    <t>ZZZZZZ</t>
  </si>
  <si>
    <t>Carbon-Blanc</t>
  </si>
  <si>
    <t>33097</t>
  </si>
  <si>
    <t>72</t>
  </si>
  <si>
    <t>33</t>
  </si>
  <si>
    <t>334</t>
  </si>
  <si>
    <t>3342</t>
  </si>
  <si>
    <t>7206</t>
  </si>
  <si>
    <t>ZZZZZZ</t>
  </si>
  <si>
    <t>Carcans</t>
  </si>
  <si>
    <t>33098</t>
  </si>
  <si>
    <t>72</t>
  </si>
  <si>
    <t>33</t>
  </si>
  <si>
    <t>333</t>
  </si>
  <si>
    <t>3317</t>
  </si>
  <si>
    <t>7204</t>
  </si>
  <si>
    <t>ZZZZZZ</t>
  </si>
  <si>
    <t>Cardan</t>
  </si>
  <si>
    <t>33099</t>
  </si>
  <si>
    <t>72</t>
  </si>
  <si>
    <t>33</t>
  </si>
  <si>
    <t>332</t>
  </si>
  <si>
    <t>3323</t>
  </si>
  <si>
    <t>7204</t>
  </si>
  <si>
    <t>ZZZZZZ</t>
  </si>
  <si>
    <t>Carignan-de-Bordeaux</t>
  </si>
  <si>
    <t>33100</t>
  </si>
  <si>
    <t>72</t>
  </si>
  <si>
    <t>33</t>
  </si>
  <si>
    <t>331</t>
  </si>
  <si>
    <t>3307</t>
  </si>
  <si>
    <t>7204</t>
  </si>
  <si>
    <t>ZZZZZZ</t>
  </si>
  <si>
    <t>Cars</t>
  </si>
  <si>
    <t>33101</t>
  </si>
  <si>
    <t>72</t>
  </si>
  <si>
    <t>33</t>
  </si>
  <si>
    <t>331</t>
  </si>
  <si>
    <t>3307</t>
  </si>
  <si>
    <t>7204</t>
  </si>
  <si>
    <t>ZZZZZZ</t>
  </si>
  <si>
    <t>Cartelègue</t>
  </si>
  <si>
    <t>33102</t>
  </si>
  <si>
    <t>72</t>
  </si>
  <si>
    <t>33</t>
  </si>
  <si>
    <t>333</t>
  </si>
  <si>
    <t>3338</t>
  </si>
  <si>
    <t>7204</t>
  </si>
  <si>
    <t>ZZZZZZ</t>
  </si>
  <si>
    <t>Casseuil</t>
  </si>
  <si>
    <t>33103</t>
  </si>
  <si>
    <t>72</t>
  </si>
  <si>
    <t>33</t>
  </si>
  <si>
    <t>333</t>
  </si>
  <si>
    <t>3332</t>
  </si>
  <si>
    <t>7204</t>
  </si>
  <si>
    <t>ZZZZZZ</t>
  </si>
  <si>
    <t>Castelmoron-d'Albret</t>
  </si>
  <si>
    <t>33104</t>
  </si>
  <si>
    <t>72</t>
  </si>
  <si>
    <t>33</t>
  </si>
  <si>
    <t>334</t>
  </si>
  <si>
    <t>3320</t>
  </si>
  <si>
    <t>7204</t>
  </si>
  <si>
    <t>ZZZZZZ</t>
  </si>
  <si>
    <t>Castelnau-de-Médoc</t>
  </si>
  <si>
    <t>33105</t>
  </si>
  <si>
    <t>72</t>
  </si>
  <si>
    <t>33</t>
  </si>
  <si>
    <t>333</t>
  </si>
  <si>
    <t>3347</t>
  </si>
  <si>
    <t>7204</t>
  </si>
  <si>
    <t>ZZZZZZ</t>
  </si>
  <si>
    <t>Castelviel</t>
  </si>
  <si>
    <t>33106</t>
  </si>
  <si>
    <t>72</t>
  </si>
  <si>
    <t>33</t>
  </si>
  <si>
    <t>333</t>
  </si>
  <si>
    <t>3328</t>
  </si>
  <si>
    <t>7204</t>
  </si>
  <si>
    <t>ZZZZZZ</t>
  </si>
  <si>
    <t>Castets-en-Dorthe</t>
  </si>
  <si>
    <t>33107</t>
  </si>
  <si>
    <t>72</t>
  </si>
  <si>
    <t>33</t>
  </si>
  <si>
    <t>333</t>
  </si>
  <si>
    <t>3303</t>
  </si>
  <si>
    <t>7204</t>
  </si>
  <si>
    <t>ZZZZZZ</t>
  </si>
  <si>
    <t>Castillon-de-Castets</t>
  </si>
  <si>
    <t>33108</t>
  </si>
  <si>
    <t>72</t>
  </si>
  <si>
    <t>33</t>
  </si>
  <si>
    <t>335</t>
  </si>
  <si>
    <t>3321</t>
  </si>
  <si>
    <t>7205</t>
  </si>
  <si>
    <t>ZZZZZZ</t>
  </si>
  <si>
    <t>Castillon-la-Bataille</t>
  </si>
  <si>
    <t>33109</t>
  </si>
  <si>
    <t>72</t>
  </si>
  <si>
    <t>33</t>
  </si>
  <si>
    <t>332</t>
  </si>
  <si>
    <t>3327</t>
  </si>
  <si>
    <t>7204</t>
  </si>
  <si>
    <t>ZZZZZZ</t>
  </si>
  <si>
    <t>Castres-Gironde</t>
  </si>
  <si>
    <t>33111</t>
  </si>
  <si>
    <t>72</t>
  </si>
  <si>
    <t>33</t>
  </si>
  <si>
    <t>333</t>
  </si>
  <si>
    <t>3343</t>
  </si>
  <si>
    <t>7204</t>
  </si>
  <si>
    <t>ZZZZZZ</t>
  </si>
  <si>
    <t>Caudrot</t>
  </si>
  <si>
    <t>33112</t>
  </si>
  <si>
    <t>72</t>
  </si>
  <si>
    <t>33</t>
  </si>
  <si>
    <t>333</t>
  </si>
  <si>
    <t>3334</t>
  </si>
  <si>
    <t>7204</t>
  </si>
  <si>
    <t>ZZZZZZ</t>
  </si>
  <si>
    <t>Caumont</t>
  </si>
  <si>
    <t>33113</t>
  </si>
  <si>
    <t>72</t>
  </si>
  <si>
    <t>33</t>
  </si>
  <si>
    <t>333</t>
  </si>
  <si>
    <t>3325</t>
  </si>
  <si>
    <t>7204</t>
  </si>
  <si>
    <t>ZZZZZZ</t>
  </si>
  <si>
    <t>Cauvignac</t>
  </si>
  <si>
    <t>33114</t>
  </si>
  <si>
    <t>72</t>
  </si>
  <si>
    <t>33</t>
  </si>
  <si>
    <t>331</t>
  </si>
  <si>
    <t>3344</t>
  </si>
  <si>
    <t>7204</t>
  </si>
  <si>
    <t>ZZZZZZ</t>
  </si>
  <si>
    <t>Cavignac</t>
  </si>
  <si>
    <t>33115</t>
  </si>
  <si>
    <t>72</t>
  </si>
  <si>
    <t>33</t>
  </si>
  <si>
    <t>333</t>
  </si>
  <si>
    <t>3350</t>
  </si>
  <si>
    <t>7207</t>
  </si>
  <si>
    <t>ZZZZZZ</t>
  </si>
  <si>
    <t>Cazalis</t>
  </si>
  <si>
    <t>33116</t>
  </si>
  <si>
    <t>72</t>
  </si>
  <si>
    <t>33</t>
  </si>
  <si>
    <t>333</t>
  </si>
  <si>
    <t>3304</t>
  </si>
  <si>
    <t>7204</t>
  </si>
  <si>
    <t>ZZZZZZ</t>
  </si>
  <si>
    <t>Cazats</t>
  </si>
  <si>
    <t>33117</t>
  </si>
  <si>
    <t>72</t>
  </si>
  <si>
    <t>33</t>
  </si>
  <si>
    <t>333</t>
  </si>
  <si>
    <t>3334</t>
  </si>
  <si>
    <t>7204</t>
  </si>
  <si>
    <t>ZZZZZZ</t>
  </si>
  <si>
    <t>Cazaugitat</t>
  </si>
  <si>
    <t>33118</t>
  </si>
  <si>
    <t>72</t>
  </si>
  <si>
    <t>33</t>
  </si>
  <si>
    <t>332</t>
  </si>
  <si>
    <t>3323</t>
  </si>
  <si>
    <t>7204</t>
  </si>
  <si>
    <t>ZZZZZZ</t>
  </si>
  <si>
    <t>Cénac</t>
  </si>
  <si>
    <t>33119</t>
  </si>
  <si>
    <t>72</t>
  </si>
  <si>
    <t>33</t>
  </si>
  <si>
    <t>332</t>
  </si>
  <si>
    <t>3355</t>
  </si>
  <si>
    <t>7204</t>
  </si>
  <si>
    <t>ZZZZZZ</t>
  </si>
  <si>
    <t>Cenon</t>
  </si>
  <si>
    <t>33120</t>
  </si>
  <si>
    <t>72</t>
  </si>
  <si>
    <t>33</t>
  </si>
  <si>
    <t>333</t>
  </si>
  <si>
    <t>3336</t>
  </si>
  <si>
    <t>7204</t>
  </si>
  <si>
    <t>ZZZZZZ</t>
  </si>
  <si>
    <t>Cérons</t>
  </si>
  <si>
    <t>33121</t>
  </si>
  <si>
    <t>72</t>
  </si>
  <si>
    <t>33</t>
  </si>
  <si>
    <t>333</t>
  </si>
  <si>
    <t>3348</t>
  </si>
  <si>
    <t>7204</t>
  </si>
  <si>
    <t>ZZZZZZ</t>
  </si>
  <si>
    <t>Cessac</t>
  </si>
  <si>
    <t>33122</t>
  </si>
  <si>
    <t>72</t>
  </si>
  <si>
    <t>33</t>
  </si>
  <si>
    <t>332</t>
  </si>
  <si>
    <t>3359</t>
  </si>
  <si>
    <t>7204</t>
  </si>
  <si>
    <t>ZZZZZZ</t>
  </si>
  <si>
    <t>Cestas</t>
  </si>
  <si>
    <t>33123</t>
  </si>
  <si>
    <t>72</t>
  </si>
  <si>
    <t>33</t>
  </si>
  <si>
    <t>331</t>
  </si>
  <si>
    <t>3344</t>
  </si>
  <si>
    <t>7204</t>
  </si>
  <si>
    <t>ZZZZZZ</t>
  </si>
  <si>
    <t>Cézac</t>
  </si>
  <si>
    <t>33124</t>
  </si>
  <si>
    <t>72</t>
  </si>
  <si>
    <t>33</t>
  </si>
  <si>
    <t>335</t>
  </si>
  <si>
    <t>3322</t>
  </si>
  <si>
    <t>7205</t>
  </si>
  <si>
    <t>ZZZZZZ</t>
  </si>
  <si>
    <t>Chamadelle</t>
  </si>
  <si>
    <t>33125</t>
  </si>
  <si>
    <t>72</t>
  </si>
  <si>
    <t>33</t>
  </si>
  <si>
    <t>334</t>
  </si>
  <si>
    <t>3333</t>
  </si>
  <si>
    <t>7206</t>
  </si>
  <si>
    <t>ZZZZZZ</t>
  </si>
  <si>
    <t>Cissac-Médoc</t>
  </si>
  <si>
    <t>33126</t>
  </si>
  <si>
    <t>72</t>
  </si>
  <si>
    <t>33</t>
  </si>
  <si>
    <t>331</t>
  </si>
  <si>
    <t>3344</t>
  </si>
  <si>
    <t>7204</t>
  </si>
  <si>
    <t>ZZZZZZ</t>
  </si>
  <si>
    <t>Civrac-de-Blaye</t>
  </si>
  <si>
    <t>33127</t>
  </si>
  <si>
    <t>72</t>
  </si>
  <si>
    <t>33</t>
  </si>
  <si>
    <t>335</t>
  </si>
  <si>
    <t>3337</t>
  </si>
  <si>
    <t>7204</t>
  </si>
  <si>
    <t>ZZZZZZ</t>
  </si>
  <si>
    <t>Civrac-sur-Dordogne</t>
  </si>
  <si>
    <t>33128</t>
  </si>
  <si>
    <t>72</t>
  </si>
  <si>
    <t>33</t>
  </si>
  <si>
    <t>334</t>
  </si>
  <si>
    <t>3329</t>
  </si>
  <si>
    <t>7206</t>
  </si>
  <si>
    <t>ZZZZZZ</t>
  </si>
  <si>
    <t>Civrac-en-Médoc</t>
  </si>
  <si>
    <t>33129</t>
  </si>
  <si>
    <t>72</t>
  </si>
  <si>
    <t>33</t>
  </si>
  <si>
    <t>333</t>
  </si>
  <si>
    <t>3347</t>
  </si>
  <si>
    <t>7204</t>
  </si>
  <si>
    <t>ZZZZZZ</t>
  </si>
  <si>
    <t>Cleyrac</t>
  </si>
  <si>
    <t>33130</t>
  </si>
  <si>
    <t>72</t>
  </si>
  <si>
    <t>33</t>
  </si>
  <si>
    <t>333</t>
  </si>
  <si>
    <t>3303</t>
  </si>
  <si>
    <t>7204</t>
  </si>
  <si>
    <t>ZZZZZZ</t>
  </si>
  <si>
    <t>Coimères</t>
  </si>
  <si>
    <t>33131</t>
  </si>
  <si>
    <t>72</t>
  </si>
  <si>
    <t>33</t>
  </si>
  <si>
    <t>333</t>
  </si>
  <si>
    <t>3347</t>
  </si>
  <si>
    <t>7204</t>
  </si>
  <si>
    <t>ZZZZZZ</t>
  </si>
  <si>
    <t>Coirac</t>
  </si>
  <si>
    <t>33132</t>
  </si>
  <si>
    <t>72</t>
  </si>
  <si>
    <t>33</t>
  </si>
  <si>
    <t>331</t>
  </si>
  <si>
    <t>3315</t>
  </si>
  <si>
    <t>7204</t>
  </si>
  <si>
    <t>ZZZZZZ</t>
  </si>
  <si>
    <t>Comps</t>
  </si>
  <si>
    <t>33133</t>
  </si>
  <si>
    <t>72</t>
  </si>
  <si>
    <t>33</t>
  </si>
  <si>
    <t>335</t>
  </si>
  <si>
    <t>3337</t>
  </si>
  <si>
    <t>7204</t>
  </si>
  <si>
    <t>ZZZZZZ</t>
  </si>
  <si>
    <t>Coubeyrac</t>
  </si>
  <si>
    <t>33134</t>
  </si>
  <si>
    <t>72</t>
  </si>
  <si>
    <t>33</t>
  </si>
  <si>
    <t>334</t>
  </si>
  <si>
    <t>3329</t>
  </si>
  <si>
    <t>7206</t>
  </si>
  <si>
    <t>ZZZZZZ</t>
  </si>
  <si>
    <t>Couquèques</t>
  </si>
  <si>
    <t>33135</t>
  </si>
  <si>
    <t>72</t>
  </si>
  <si>
    <t>33</t>
  </si>
  <si>
    <t>333</t>
  </si>
  <si>
    <t>3348</t>
  </si>
  <si>
    <t>7204</t>
  </si>
  <si>
    <t>ZZZZZZ</t>
  </si>
  <si>
    <t>Courpiac</t>
  </si>
  <si>
    <t>33136</t>
  </si>
  <si>
    <t>72</t>
  </si>
  <si>
    <t>33</t>
  </si>
  <si>
    <t>333</t>
  </si>
  <si>
    <t>3332</t>
  </si>
  <si>
    <t>7204</t>
  </si>
  <si>
    <t>ZZZZZZ</t>
  </si>
  <si>
    <t>Cours-de-Monségur</t>
  </si>
  <si>
    <t>33137</t>
  </si>
  <si>
    <t>72</t>
  </si>
  <si>
    <t>33</t>
  </si>
  <si>
    <t>333</t>
  </si>
  <si>
    <t>3325</t>
  </si>
  <si>
    <t>7204</t>
  </si>
  <si>
    <t>ZZZZZZ</t>
  </si>
  <si>
    <t>Cours-les-Bains</t>
  </si>
  <si>
    <t>33138</t>
  </si>
  <si>
    <t>72</t>
  </si>
  <si>
    <t>33</t>
  </si>
  <si>
    <t>335</t>
  </si>
  <si>
    <t>3322</t>
  </si>
  <si>
    <t>7205</t>
  </si>
  <si>
    <t>ZZZZZZ</t>
  </si>
  <si>
    <t>Coutras</t>
  </si>
  <si>
    <t>33139</t>
  </si>
  <si>
    <t>72</t>
  </si>
  <si>
    <t>33</t>
  </si>
  <si>
    <t>333</t>
  </si>
  <si>
    <t>3332</t>
  </si>
  <si>
    <t>7204</t>
  </si>
  <si>
    <t>ZZZZZZ</t>
  </si>
  <si>
    <t>Coutures</t>
  </si>
  <si>
    <t>33140</t>
  </si>
  <si>
    <t>72</t>
  </si>
  <si>
    <t>33</t>
  </si>
  <si>
    <t>332</t>
  </si>
  <si>
    <t>3323</t>
  </si>
  <si>
    <t>7204</t>
  </si>
  <si>
    <t>ZZZZZZ</t>
  </si>
  <si>
    <t>Créon</t>
  </si>
  <si>
    <t>33141</t>
  </si>
  <si>
    <t>72</t>
  </si>
  <si>
    <t>33</t>
  </si>
  <si>
    <t>332</t>
  </si>
  <si>
    <t>3323</t>
  </si>
  <si>
    <t>7204</t>
  </si>
  <si>
    <t>ZZZZZZ</t>
  </si>
  <si>
    <t>Croignon</t>
  </si>
  <si>
    <t>33142</t>
  </si>
  <si>
    <t>72</t>
  </si>
  <si>
    <t>33</t>
  </si>
  <si>
    <t>331</t>
  </si>
  <si>
    <t>3344</t>
  </si>
  <si>
    <t>7204</t>
  </si>
  <si>
    <t>ZZZZZZ</t>
  </si>
  <si>
    <t>Cubnezais</t>
  </si>
  <si>
    <t>33143</t>
  </si>
  <si>
    <t>72</t>
  </si>
  <si>
    <t>33</t>
  </si>
  <si>
    <t>331</t>
  </si>
  <si>
    <t>3339</t>
  </si>
  <si>
    <t>7204</t>
  </si>
  <si>
    <t>ZZZZZZ</t>
  </si>
  <si>
    <t>Cubzac-les-Ponts</t>
  </si>
  <si>
    <t>33144</t>
  </si>
  <si>
    <t>72</t>
  </si>
  <si>
    <t>33</t>
  </si>
  <si>
    <t>333</t>
  </si>
  <si>
    <t>3304</t>
  </si>
  <si>
    <t>7204</t>
  </si>
  <si>
    <t>ZZZZZZ</t>
  </si>
  <si>
    <t>Cudos</t>
  </si>
  <si>
    <t>33145</t>
  </si>
  <si>
    <t>72</t>
  </si>
  <si>
    <t>33</t>
  </si>
  <si>
    <t>332</t>
  </si>
  <si>
    <t>3323</t>
  </si>
  <si>
    <t>7204</t>
  </si>
  <si>
    <t>ZZZZZZ</t>
  </si>
  <si>
    <t>Cursan</t>
  </si>
  <si>
    <t>33146</t>
  </si>
  <si>
    <t>72</t>
  </si>
  <si>
    <t>33</t>
  </si>
  <si>
    <t>334</t>
  </si>
  <si>
    <t>3320</t>
  </si>
  <si>
    <t>7204</t>
  </si>
  <si>
    <t>ZZZZZZ</t>
  </si>
  <si>
    <t>Cussac-Fort-Médoc</t>
  </si>
  <si>
    <t>33147</t>
  </si>
  <si>
    <t>72</t>
  </si>
  <si>
    <t>33</t>
  </si>
  <si>
    <t>335</t>
  </si>
  <si>
    <t>3316</t>
  </si>
  <si>
    <t>7204</t>
  </si>
  <si>
    <t>ZZZZZZ</t>
  </si>
  <si>
    <t>Daignac</t>
  </si>
  <si>
    <t>33148</t>
  </si>
  <si>
    <t>72</t>
  </si>
  <si>
    <t>33</t>
  </si>
  <si>
    <t>335</t>
  </si>
  <si>
    <t>3316</t>
  </si>
  <si>
    <t>7204</t>
  </si>
  <si>
    <t>ZZZZZZ</t>
  </si>
  <si>
    <t>Dardenac</t>
  </si>
  <si>
    <t>33149</t>
  </si>
  <si>
    <t>72</t>
  </si>
  <si>
    <t>33</t>
  </si>
  <si>
    <t>333</t>
  </si>
  <si>
    <t>3347</t>
  </si>
  <si>
    <t>7204</t>
  </si>
  <si>
    <t>ZZZZZZ</t>
  </si>
  <si>
    <t>Daubèze</t>
  </si>
  <si>
    <t>33150</t>
  </si>
  <si>
    <t>72</t>
  </si>
  <si>
    <t>33</t>
  </si>
  <si>
    <t>333</t>
  </si>
  <si>
    <t>3332</t>
  </si>
  <si>
    <t>7204</t>
  </si>
  <si>
    <t>ZZZZZZ</t>
  </si>
  <si>
    <t>Dieulivol</t>
  </si>
  <si>
    <t>33151</t>
  </si>
  <si>
    <t>72</t>
  </si>
  <si>
    <t>33</t>
  </si>
  <si>
    <t>331</t>
  </si>
  <si>
    <t>3344</t>
  </si>
  <si>
    <t>7204</t>
  </si>
  <si>
    <t>ZZZZZZ</t>
  </si>
  <si>
    <t>Donnezac</t>
  </si>
  <si>
    <t>33152</t>
  </si>
  <si>
    <t>72</t>
  </si>
  <si>
    <t>33</t>
  </si>
  <si>
    <t>333</t>
  </si>
  <si>
    <t>3317</t>
  </si>
  <si>
    <t>7204</t>
  </si>
  <si>
    <t>ZZZZZZ</t>
  </si>
  <si>
    <t>Donzac</t>
  </si>
  <si>
    <t>33153</t>
  </si>
  <si>
    <t>72</t>
  </si>
  <si>
    <t>33</t>
  </si>
  <si>
    <t>335</t>
  </si>
  <si>
    <t>3337</t>
  </si>
  <si>
    <t>7204</t>
  </si>
  <si>
    <t>ZZZZZZ</t>
  </si>
  <si>
    <t>Doulezon</t>
  </si>
  <si>
    <t>33154</t>
  </si>
  <si>
    <t>72</t>
  </si>
  <si>
    <t>33</t>
  </si>
  <si>
    <t>335</t>
  </si>
  <si>
    <t>3322</t>
  </si>
  <si>
    <t>7205</t>
  </si>
  <si>
    <t>ZZZZZZ</t>
  </si>
  <si>
    <t>Les Églisottes-et-Chalaures</t>
  </si>
  <si>
    <t>33155</t>
  </si>
  <si>
    <t>72</t>
  </si>
  <si>
    <t>33</t>
  </si>
  <si>
    <t>333</t>
  </si>
  <si>
    <t>3318</t>
  </si>
  <si>
    <t>7204</t>
  </si>
  <si>
    <t>ZZZZZZ</t>
  </si>
  <si>
    <t>Escaudes</t>
  </si>
  <si>
    <t>33156</t>
  </si>
  <si>
    <t>72</t>
  </si>
  <si>
    <t>33</t>
  </si>
  <si>
    <t>333</t>
  </si>
  <si>
    <t>3348</t>
  </si>
  <si>
    <t>7204</t>
  </si>
  <si>
    <t>ZZZZZZ</t>
  </si>
  <si>
    <t>Escoussans</t>
  </si>
  <si>
    <t>33157</t>
  </si>
  <si>
    <t>72</t>
  </si>
  <si>
    <t>33</t>
  </si>
  <si>
    <t>335</t>
  </si>
  <si>
    <t>3316</t>
  </si>
  <si>
    <t>7204</t>
  </si>
  <si>
    <t>ZZZZZZ</t>
  </si>
  <si>
    <t>Espiet</t>
  </si>
  <si>
    <t>33158</t>
  </si>
  <si>
    <t>72</t>
  </si>
  <si>
    <t>33</t>
  </si>
  <si>
    <t>333</t>
  </si>
  <si>
    <t>3338</t>
  </si>
  <si>
    <t>7204</t>
  </si>
  <si>
    <t>ZZZZZZ</t>
  </si>
  <si>
    <t>Les Esseintes</t>
  </si>
  <si>
    <t>33159</t>
  </si>
  <si>
    <t>72</t>
  </si>
  <si>
    <t>33</t>
  </si>
  <si>
    <t>331</t>
  </si>
  <si>
    <t>3340</t>
  </si>
  <si>
    <t>7204</t>
  </si>
  <si>
    <t>ZZZZZZ</t>
  </si>
  <si>
    <t>Étauliers</t>
  </si>
  <si>
    <t>33160</t>
  </si>
  <si>
    <t>72</t>
  </si>
  <si>
    <t>33</t>
  </si>
  <si>
    <t>335</t>
  </si>
  <si>
    <t>3341</t>
  </si>
  <si>
    <t>7201</t>
  </si>
  <si>
    <t>ZZZZZZ</t>
  </si>
  <si>
    <t>Eynesse</t>
  </si>
  <si>
    <t>33161</t>
  </si>
  <si>
    <t>72</t>
  </si>
  <si>
    <t>33</t>
  </si>
  <si>
    <t>331</t>
  </si>
  <si>
    <t>3340</t>
  </si>
  <si>
    <t>7204</t>
  </si>
  <si>
    <t>ZZZZZZ</t>
  </si>
  <si>
    <t>Eyrans</t>
  </si>
  <si>
    <t>33162</t>
  </si>
  <si>
    <t>72</t>
  </si>
  <si>
    <t>33</t>
  </si>
  <si>
    <t>332</t>
  </si>
  <si>
    <t>3306</t>
  </si>
  <si>
    <t>7204</t>
  </si>
  <si>
    <t>ZZZZZZ</t>
  </si>
  <si>
    <t>Eysines</t>
  </si>
  <si>
    <t>33163</t>
  </si>
  <si>
    <t>72</t>
  </si>
  <si>
    <t>33</t>
  </si>
  <si>
    <t>333</t>
  </si>
  <si>
    <t>3348</t>
  </si>
  <si>
    <t>7204</t>
  </si>
  <si>
    <t>ZZZZZZ</t>
  </si>
  <si>
    <t>Faleyras</t>
  </si>
  <si>
    <t>33164</t>
  </si>
  <si>
    <t>72</t>
  </si>
  <si>
    <t>33</t>
  </si>
  <si>
    <t>333</t>
  </si>
  <si>
    <t>3328</t>
  </si>
  <si>
    <t>7204</t>
  </si>
  <si>
    <t>ZZZZZZ</t>
  </si>
  <si>
    <t>Fargues</t>
  </si>
  <si>
    <t>33165</t>
  </si>
  <si>
    <t>72</t>
  </si>
  <si>
    <t>33</t>
  </si>
  <si>
    <t>332</t>
  </si>
  <si>
    <t>3323</t>
  </si>
  <si>
    <t>7204</t>
  </si>
  <si>
    <t>ZZZZZZ</t>
  </si>
  <si>
    <t>Fargues-Saint-Hilaire</t>
  </si>
  <si>
    <t>33166</t>
  </si>
  <si>
    <t>72</t>
  </si>
  <si>
    <t>33</t>
  </si>
  <si>
    <t>335</t>
  </si>
  <si>
    <t>3322</t>
  </si>
  <si>
    <t>7205</t>
  </si>
  <si>
    <t>ZZZZZZ</t>
  </si>
  <si>
    <t>Le Fieu</t>
  </si>
  <si>
    <t>33167</t>
  </si>
  <si>
    <t>72</t>
  </si>
  <si>
    <t>33</t>
  </si>
  <si>
    <t>332</t>
  </si>
  <si>
    <t>3358</t>
  </si>
  <si>
    <t>7204</t>
  </si>
  <si>
    <t>ZZZZZZ</t>
  </si>
  <si>
    <t>Floirac</t>
  </si>
  <si>
    <t>33168</t>
  </si>
  <si>
    <t>72</t>
  </si>
  <si>
    <t>33</t>
  </si>
  <si>
    <t>335</t>
  </si>
  <si>
    <t>3337</t>
  </si>
  <si>
    <t>7204</t>
  </si>
  <si>
    <t>ZZZZZZ</t>
  </si>
  <si>
    <t>Flaujagues</t>
  </si>
  <si>
    <t>33169</t>
  </si>
  <si>
    <t>72</t>
  </si>
  <si>
    <t>33</t>
  </si>
  <si>
    <t>333</t>
  </si>
  <si>
    <t>3338</t>
  </si>
  <si>
    <t>7204</t>
  </si>
  <si>
    <t>ZZZZZZ</t>
  </si>
  <si>
    <t>Floudès</t>
  </si>
  <si>
    <t>33170</t>
  </si>
  <si>
    <t>72</t>
  </si>
  <si>
    <t>33</t>
  </si>
  <si>
    <t>333</t>
  </si>
  <si>
    <t>3338</t>
  </si>
  <si>
    <t>7204</t>
  </si>
  <si>
    <t>ZZZZZZ</t>
  </si>
  <si>
    <t>Fontet</t>
  </si>
  <si>
    <t>33171</t>
  </si>
  <si>
    <t>72</t>
  </si>
  <si>
    <t>33</t>
  </si>
  <si>
    <t>333</t>
  </si>
  <si>
    <t>3338</t>
  </si>
  <si>
    <t>7204</t>
  </si>
  <si>
    <t>ZZZZZZ</t>
  </si>
  <si>
    <t>Fossès-et-Baleyssac</t>
  </si>
  <si>
    <t>33172</t>
  </si>
  <si>
    <t>72</t>
  </si>
  <si>
    <t>33</t>
  </si>
  <si>
    <t>331</t>
  </si>
  <si>
    <t>3307</t>
  </si>
  <si>
    <t>7204</t>
  </si>
  <si>
    <t>ZZZZZZ</t>
  </si>
  <si>
    <t>Fours</t>
  </si>
  <si>
    <t>33173</t>
  </si>
  <si>
    <t>72</t>
  </si>
  <si>
    <t>33</t>
  </si>
  <si>
    <t>335</t>
  </si>
  <si>
    <t>3331</t>
  </si>
  <si>
    <t>7205</t>
  </si>
  <si>
    <t>ZZZZZZ</t>
  </si>
  <si>
    <t>Francs</t>
  </si>
  <si>
    <t>33174</t>
  </si>
  <si>
    <t>72</t>
  </si>
  <si>
    <t>33</t>
  </si>
  <si>
    <t>335</t>
  </si>
  <si>
    <t>3324</t>
  </si>
  <si>
    <t>7205</t>
  </si>
  <si>
    <t>ZZZZZZ</t>
  </si>
  <si>
    <t>Fronsac</t>
  </si>
  <si>
    <t>33175</t>
  </si>
  <si>
    <t>72</t>
  </si>
  <si>
    <t>33</t>
  </si>
  <si>
    <t>333</t>
  </si>
  <si>
    <t>3348</t>
  </si>
  <si>
    <t>7204</t>
  </si>
  <si>
    <t>ZZZZZZ</t>
  </si>
  <si>
    <t>Frontenac</t>
  </si>
  <si>
    <t>33176</t>
  </si>
  <si>
    <t>72</t>
  </si>
  <si>
    <t>33</t>
  </si>
  <si>
    <t>333</t>
  </si>
  <si>
    <t>3317</t>
  </si>
  <si>
    <t>7204</t>
  </si>
  <si>
    <t>ZZZZZZ</t>
  </si>
  <si>
    <t>Gabarnac</t>
  </si>
  <si>
    <t>33177</t>
  </si>
  <si>
    <t>72</t>
  </si>
  <si>
    <t>33</t>
  </si>
  <si>
    <t>334</t>
  </si>
  <si>
    <t>3329</t>
  </si>
  <si>
    <t>7206</t>
  </si>
  <si>
    <t>ZZZZZZ</t>
  </si>
  <si>
    <t>Gaillan-en-Médoc</t>
  </si>
  <si>
    <t>33178</t>
  </si>
  <si>
    <t>72</t>
  </si>
  <si>
    <t>33</t>
  </si>
  <si>
    <t>333</t>
  </si>
  <si>
    <t>3304</t>
  </si>
  <si>
    <t>7204</t>
  </si>
  <si>
    <t>ZZZZZZ</t>
  </si>
  <si>
    <t>Gajac</t>
  </si>
  <si>
    <t>33179</t>
  </si>
  <si>
    <t>72</t>
  </si>
  <si>
    <t>33</t>
  </si>
  <si>
    <t>335</t>
  </si>
  <si>
    <t>3324</t>
  </si>
  <si>
    <t>7205</t>
  </si>
  <si>
    <t>ZZZZZZ</t>
  </si>
  <si>
    <t>Galgon</t>
  </si>
  <si>
    <t>33180</t>
  </si>
  <si>
    <t>72</t>
  </si>
  <si>
    <t>33</t>
  </si>
  <si>
    <t>333</t>
  </si>
  <si>
    <t>3304</t>
  </si>
  <si>
    <t>7204</t>
  </si>
  <si>
    <t>ZZZZZZ</t>
  </si>
  <si>
    <t>Gans</t>
  </si>
  <si>
    <t>33181</t>
  </si>
  <si>
    <t>72</t>
  </si>
  <si>
    <t>33</t>
  </si>
  <si>
    <t>335</t>
  </si>
  <si>
    <t>3321</t>
  </si>
  <si>
    <t>7205</t>
  </si>
  <si>
    <t>ZZZZZZ</t>
  </si>
  <si>
    <t>Gardegan-et-Tourtirac</t>
  </si>
  <si>
    <t>33182</t>
  </si>
  <si>
    <t>72</t>
  </si>
  <si>
    <t>33</t>
  </si>
  <si>
    <t>331</t>
  </si>
  <si>
    <t>3315</t>
  </si>
  <si>
    <t>7204</t>
  </si>
  <si>
    <t>ZZZZZZ</t>
  </si>
  <si>
    <t>Gauriac</t>
  </si>
  <si>
    <t>33183</t>
  </si>
  <si>
    <t>72</t>
  </si>
  <si>
    <t>33</t>
  </si>
  <si>
    <t>331</t>
  </si>
  <si>
    <t>3339</t>
  </si>
  <si>
    <t>7204</t>
  </si>
  <si>
    <t>ZZZZZZ</t>
  </si>
  <si>
    <t>Gauriaguet</t>
  </si>
  <si>
    <t>33184</t>
  </si>
  <si>
    <t>72</t>
  </si>
  <si>
    <t>33</t>
  </si>
  <si>
    <t>331</t>
  </si>
  <si>
    <t>3344</t>
  </si>
  <si>
    <t>7204</t>
  </si>
  <si>
    <t>ZZZZZZ</t>
  </si>
  <si>
    <t>Générac</t>
  </si>
  <si>
    <t>33185</t>
  </si>
  <si>
    <t>72</t>
  </si>
  <si>
    <t>33</t>
  </si>
  <si>
    <t>335</t>
  </si>
  <si>
    <t>3316</t>
  </si>
  <si>
    <t>7204</t>
  </si>
  <si>
    <t>ZZZZZZ</t>
  </si>
  <si>
    <t>Génissac</t>
  </si>
  <si>
    <t>33186</t>
  </si>
  <si>
    <t>72</t>
  </si>
  <si>
    <t>33</t>
  </si>
  <si>
    <t>335</t>
  </si>
  <si>
    <t>3337</t>
  </si>
  <si>
    <t>7205</t>
  </si>
  <si>
    <t>ZZZZZZ</t>
  </si>
  <si>
    <t>Gensac</t>
  </si>
  <si>
    <t>33187</t>
  </si>
  <si>
    <t>72</t>
  </si>
  <si>
    <t>33</t>
  </si>
  <si>
    <t>333</t>
  </si>
  <si>
    <t>3338</t>
  </si>
  <si>
    <t>7204</t>
  </si>
  <si>
    <t>ZZZZZZ</t>
  </si>
  <si>
    <t>Gironde-sur-Dropt</t>
  </si>
  <si>
    <t>33188</t>
  </si>
  <si>
    <t>72</t>
  </si>
  <si>
    <t>33</t>
  </si>
  <si>
    <t>333</t>
  </si>
  <si>
    <t>3318</t>
  </si>
  <si>
    <t>7204</t>
  </si>
  <si>
    <t>ZZZZZZ</t>
  </si>
  <si>
    <t>Giscos</t>
  </si>
  <si>
    <t>33189</t>
  </si>
  <si>
    <t>72</t>
  </si>
  <si>
    <t>33</t>
  </si>
  <si>
    <t>333</t>
  </si>
  <si>
    <t>3347</t>
  </si>
  <si>
    <t>7204</t>
  </si>
  <si>
    <t>ZZZZZZ</t>
  </si>
  <si>
    <t>Gornac</t>
  </si>
  <si>
    <t>33190</t>
  </si>
  <si>
    <t>72</t>
  </si>
  <si>
    <t>33</t>
  </si>
  <si>
    <t>333</t>
  </si>
  <si>
    <t>3318</t>
  </si>
  <si>
    <t>7210</t>
  </si>
  <si>
    <t>ZZZZZZ</t>
  </si>
  <si>
    <t>Goualade</t>
  </si>
  <si>
    <t>33191</t>
  </si>
  <si>
    <t>72</t>
  </si>
  <si>
    <t>33</t>
  </si>
  <si>
    <t>335</t>
  </si>
  <si>
    <t>3331</t>
  </si>
  <si>
    <t>7205</t>
  </si>
  <si>
    <t>ZZZZZZ</t>
  </si>
  <si>
    <t>Gours</t>
  </si>
  <si>
    <t>33192</t>
  </si>
  <si>
    <t>72</t>
  </si>
  <si>
    <t>33</t>
  </si>
  <si>
    <t>332</t>
  </si>
  <si>
    <t>3359</t>
  </si>
  <si>
    <t>7204</t>
  </si>
  <si>
    <t>ZZZZZZ</t>
  </si>
  <si>
    <t>Gradignan</t>
  </si>
  <si>
    <t>33193</t>
  </si>
  <si>
    <t>72</t>
  </si>
  <si>
    <t>33</t>
  </si>
  <si>
    <t>334</t>
  </si>
  <si>
    <t>3346</t>
  </si>
  <si>
    <t>7206</t>
  </si>
  <si>
    <t>ZZZZZZ</t>
  </si>
  <si>
    <t>Grayan-et-l'Hôpital</t>
  </si>
  <si>
    <t>33194</t>
  </si>
  <si>
    <t>72</t>
  </si>
  <si>
    <t>33</t>
  </si>
  <si>
    <t>335</t>
  </si>
  <si>
    <t>3316</t>
  </si>
  <si>
    <t>7204</t>
  </si>
  <si>
    <t>ZZZZZZ</t>
  </si>
  <si>
    <t>Grézillac</t>
  </si>
  <si>
    <t>33195</t>
  </si>
  <si>
    <t>72</t>
  </si>
  <si>
    <t>33</t>
  </si>
  <si>
    <t>333</t>
  </si>
  <si>
    <t>3325</t>
  </si>
  <si>
    <t>7204</t>
  </si>
  <si>
    <t>ZZZZZZ</t>
  </si>
  <si>
    <t>Grignols</t>
  </si>
  <si>
    <t>33196</t>
  </si>
  <si>
    <t>72</t>
  </si>
  <si>
    <t>33</t>
  </si>
  <si>
    <t>335</t>
  </si>
  <si>
    <t>3316</t>
  </si>
  <si>
    <t>7204</t>
  </si>
  <si>
    <t>ZZZZZZ</t>
  </si>
  <si>
    <t>Guillac</t>
  </si>
  <si>
    <t>33197</t>
  </si>
  <si>
    <t>72</t>
  </si>
  <si>
    <t>33</t>
  </si>
  <si>
    <t>333</t>
  </si>
  <si>
    <t>3336</t>
  </si>
  <si>
    <t>7204</t>
  </si>
  <si>
    <t>ZZZZZZ</t>
  </si>
  <si>
    <t>Guillos</t>
  </si>
  <si>
    <t>33198</t>
  </si>
  <si>
    <t>72</t>
  </si>
  <si>
    <t>33</t>
  </si>
  <si>
    <t>335</t>
  </si>
  <si>
    <t>3326</t>
  </si>
  <si>
    <t>7205</t>
  </si>
  <si>
    <t>ZZZZZZ</t>
  </si>
  <si>
    <t>Guîtres</t>
  </si>
  <si>
    <t>33199</t>
  </si>
  <si>
    <t>72</t>
  </si>
  <si>
    <t>33</t>
  </si>
  <si>
    <t>336</t>
  </si>
  <si>
    <t>3349</t>
  </si>
  <si>
    <t>7207</t>
  </si>
  <si>
    <t>ZZZZZZ</t>
  </si>
  <si>
    <t>Gujan-Mestras</t>
  </si>
  <si>
    <t>33200</t>
  </si>
  <si>
    <t>72</t>
  </si>
  <si>
    <t>33</t>
  </si>
  <si>
    <t>332</t>
  </si>
  <si>
    <t>3363</t>
  </si>
  <si>
    <t>7204</t>
  </si>
  <si>
    <t>ZZZZZZ</t>
  </si>
  <si>
    <t>Le Haillan</t>
  </si>
  <si>
    <t>33201</t>
  </si>
  <si>
    <t>72</t>
  </si>
  <si>
    <t>33</t>
  </si>
  <si>
    <t>332</t>
  </si>
  <si>
    <t>3323</t>
  </si>
  <si>
    <t>7204</t>
  </si>
  <si>
    <t>ZZZZZZ</t>
  </si>
  <si>
    <t>Haux</t>
  </si>
  <si>
    <t>33202</t>
  </si>
  <si>
    <t>72</t>
  </si>
  <si>
    <t>33</t>
  </si>
  <si>
    <t>333</t>
  </si>
  <si>
    <t>3345</t>
  </si>
  <si>
    <t>7207</t>
  </si>
  <si>
    <t>ZZZZZZ</t>
  </si>
  <si>
    <t>Hostens</t>
  </si>
  <si>
    <t>33203</t>
  </si>
  <si>
    <t>72</t>
  </si>
  <si>
    <t>33</t>
  </si>
  <si>
    <t>334</t>
  </si>
  <si>
    <t>3342</t>
  </si>
  <si>
    <t>7206</t>
  </si>
  <si>
    <t>ZZZZZZ</t>
  </si>
  <si>
    <t>Hourtin</t>
  </si>
  <si>
    <t>33204</t>
  </si>
  <si>
    <t>72</t>
  </si>
  <si>
    <t>33</t>
  </si>
  <si>
    <t>333</t>
  </si>
  <si>
    <t>3338</t>
  </si>
  <si>
    <t>7204</t>
  </si>
  <si>
    <t>ZZZZZZ</t>
  </si>
  <si>
    <t>Hure</t>
  </si>
  <si>
    <t>33205</t>
  </si>
  <si>
    <t>72</t>
  </si>
  <si>
    <t>33</t>
  </si>
  <si>
    <t>333</t>
  </si>
  <si>
    <t>3336</t>
  </si>
  <si>
    <t>7204</t>
  </si>
  <si>
    <t>ZZZZZZ</t>
  </si>
  <si>
    <t>Illats</t>
  </si>
  <si>
    <t>33206</t>
  </si>
  <si>
    <t>72</t>
  </si>
  <si>
    <t>33</t>
  </si>
  <si>
    <t>332</t>
  </si>
  <si>
    <t>3327</t>
  </si>
  <si>
    <t>7204</t>
  </si>
  <si>
    <t>ZZZZZZ</t>
  </si>
  <si>
    <t>Isle-Saint-Georges</t>
  </si>
  <si>
    <t>33207</t>
  </si>
  <si>
    <t>72</t>
  </si>
  <si>
    <t>33</t>
  </si>
  <si>
    <t>335</t>
  </si>
  <si>
    <t>3330</t>
  </si>
  <si>
    <t>7204</t>
  </si>
  <si>
    <t>ZZZZZZ</t>
  </si>
  <si>
    <t>Izon</t>
  </si>
  <si>
    <t>33208</t>
  </si>
  <si>
    <t>72</t>
  </si>
  <si>
    <t>33</t>
  </si>
  <si>
    <t>334</t>
  </si>
  <si>
    <t>3346</t>
  </si>
  <si>
    <t>7206</t>
  </si>
  <si>
    <t>ZZZZZZ</t>
  </si>
  <si>
    <t>Jau-Dignac-et-Loirac</t>
  </si>
  <si>
    <t>33209</t>
  </si>
  <si>
    <t>72</t>
  </si>
  <si>
    <t>33</t>
  </si>
  <si>
    <t>335</t>
  </si>
  <si>
    <t>3316</t>
  </si>
  <si>
    <t>7204</t>
  </si>
  <si>
    <t>ZZZZZZ</t>
  </si>
  <si>
    <t>Jugazan</t>
  </si>
  <si>
    <t>33210</t>
  </si>
  <si>
    <t>72</t>
  </si>
  <si>
    <t>33</t>
  </si>
  <si>
    <t>335</t>
  </si>
  <si>
    <t>3337</t>
  </si>
  <si>
    <t>7205</t>
  </si>
  <si>
    <t>ZZZZZZ</t>
  </si>
  <si>
    <t>Juillac</t>
  </si>
  <si>
    <t>33211</t>
  </si>
  <si>
    <t>72</t>
  </si>
  <si>
    <t>33</t>
  </si>
  <si>
    <t>334</t>
  </si>
  <si>
    <t>3320</t>
  </si>
  <si>
    <t>7204</t>
  </si>
  <si>
    <t>ZZZZZZ</t>
  </si>
  <si>
    <t>Labarde</t>
  </si>
  <si>
    <t>33212</t>
  </si>
  <si>
    <t>72</t>
  </si>
  <si>
    <t>33</t>
  </si>
  <si>
    <t>333</t>
  </si>
  <si>
    <t>3325</t>
  </si>
  <si>
    <t>7204</t>
  </si>
  <si>
    <t>ZZZZZZ</t>
  </si>
  <si>
    <t>Labescau</t>
  </si>
  <si>
    <t>33213</t>
  </si>
  <si>
    <t>72</t>
  </si>
  <si>
    <t>33</t>
  </si>
  <si>
    <t>332</t>
  </si>
  <si>
    <t>3327</t>
  </si>
  <si>
    <t>7204</t>
  </si>
  <si>
    <t>ZZZZZZ</t>
  </si>
  <si>
    <t>La Brède</t>
  </si>
  <si>
    <t>33214</t>
  </si>
  <si>
    <t>72</t>
  </si>
  <si>
    <t>33</t>
  </si>
  <si>
    <t>334</t>
  </si>
  <si>
    <t>3320</t>
  </si>
  <si>
    <t>7204</t>
  </si>
  <si>
    <t>ZZZZZZ</t>
  </si>
  <si>
    <t>Lacanau</t>
  </si>
  <si>
    <t>33215</t>
  </si>
  <si>
    <t>72</t>
  </si>
  <si>
    <t>33</t>
  </si>
  <si>
    <t>333</t>
  </si>
  <si>
    <t>3348</t>
  </si>
  <si>
    <t>7204</t>
  </si>
  <si>
    <t>ZZZZZZ</t>
  </si>
  <si>
    <t>Ladaux</t>
  </si>
  <si>
    <t>33216</t>
  </si>
  <si>
    <t>72</t>
  </si>
  <si>
    <t>33</t>
  </si>
  <si>
    <t>333</t>
  </si>
  <si>
    <t>3303</t>
  </si>
  <si>
    <t>7204</t>
  </si>
  <si>
    <t>ZZZZZZ</t>
  </si>
  <si>
    <t>Lados</t>
  </si>
  <si>
    <t>33218</t>
  </si>
  <si>
    <t>72</t>
  </si>
  <si>
    <t>33</t>
  </si>
  <si>
    <t>335</t>
  </si>
  <si>
    <t>3326</t>
  </si>
  <si>
    <t>7205</t>
  </si>
  <si>
    <t>ZZZZZZ</t>
  </si>
  <si>
    <t>Lagorce</t>
  </si>
  <si>
    <t>33219</t>
  </si>
  <si>
    <t>72</t>
  </si>
  <si>
    <t>33</t>
  </si>
  <si>
    <t>335</t>
  </si>
  <si>
    <t>3324</t>
  </si>
  <si>
    <t>7204</t>
  </si>
  <si>
    <t>ZZZZZZ</t>
  </si>
  <si>
    <t>La Lande-de-Fronsac</t>
  </si>
  <si>
    <t>33220</t>
  </si>
  <si>
    <t>72</t>
  </si>
  <si>
    <t>33</t>
  </si>
  <si>
    <t>334</t>
  </si>
  <si>
    <t>3320</t>
  </si>
  <si>
    <t>7204</t>
  </si>
  <si>
    <t>ZZZZZZ</t>
  </si>
  <si>
    <t>Lamarque</t>
  </si>
  <si>
    <t>33221</t>
  </si>
  <si>
    <t>72</t>
  </si>
  <si>
    <t>33</t>
  </si>
  <si>
    <t>333</t>
  </si>
  <si>
    <t>3338</t>
  </si>
  <si>
    <t>7210</t>
  </si>
  <si>
    <t>ZZZZZZ</t>
  </si>
  <si>
    <t>Lamothe-Landerron</t>
  </si>
  <si>
    <t>33222</t>
  </si>
  <si>
    <t>72</t>
  </si>
  <si>
    <t>33</t>
  </si>
  <si>
    <t>335</t>
  </si>
  <si>
    <t>3330</t>
  </si>
  <si>
    <t>7205</t>
  </si>
  <si>
    <t>ZZZZZZ</t>
  </si>
  <si>
    <t>Lalande-de-Pomerol</t>
  </si>
  <si>
    <t>33223</t>
  </si>
  <si>
    <t>72</t>
  </si>
  <si>
    <t>33</t>
  </si>
  <si>
    <t>333</t>
  </si>
  <si>
    <t>3334</t>
  </si>
  <si>
    <t>7201</t>
  </si>
  <si>
    <t>ZZZZZZ</t>
  </si>
  <si>
    <t>Landerrouat</t>
  </si>
  <si>
    <t>33224</t>
  </si>
  <si>
    <t>72</t>
  </si>
  <si>
    <t>33</t>
  </si>
  <si>
    <t>333</t>
  </si>
  <si>
    <t>3332</t>
  </si>
  <si>
    <t>7204</t>
  </si>
  <si>
    <t>ZZZZZZ</t>
  </si>
  <si>
    <t>Landerrouet-sur-Ségur</t>
  </si>
  <si>
    <t>33225</t>
  </si>
  <si>
    <t>72</t>
  </si>
  <si>
    <t>33</t>
  </si>
  <si>
    <t>333</t>
  </si>
  <si>
    <t>3336</t>
  </si>
  <si>
    <t>7204</t>
  </si>
  <si>
    <t>ZZZZZZ</t>
  </si>
  <si>
    <t>Landiras</t>
  </si>
  <si>
    <t>33226</t>
  </si>
  <si>
    <t>72</t>
  </si>
  <si>
    <t>33</t>
  </si>
  <si>
    <t>333</t>
  </si>
  <si>
    <t>3317</t>
  </si>
  <si>
    <t>7204</t>
  </si>
  <si>
    <t>ZZZZZZ</t>
  </si>
  <si>
    <t>Langoiran</t>
  </si>
  <si>
    <t>33227</t>
  </si>
  <si>
    <t>72</t>
  </si>
  <si>
    <t>33</t>
  </si>
  <si>
    <t>333</t>
  </si>
  <si>
    <t>3328</t>
  </si>
  <si>
    <t>7204</t>
  </si>
  <si>
    <t>ZZZZZZ</t>
  </si>
  <si>
    <t>Langon</t>
  </si>
  <si>
    <t>33228</t>
  </si>
  <si>
    <t>72</t>
  </si>
  <si>
    <t>33</t>
  </si>
  <si>
    <t>331</t>
  </si>
  <si>
    <t>3315</t>
  </si>
  <si>
    <t>7204</t>
  </si>
  <si>
    <t>ZZZZZZ</t>
  </si>
  <si>
    <t>Lansac</t>
  </si>
  <si>
    <t>33229</t>
  </si>
  <si>
    <t>72</t>
  </si>
  <si>
    <t>33</t>
  </si>
  <si>
    <t>336</t>
  </si>
  <si>
    <t>3302</t>
  </si>
  <si>
    <t>7204</t>
  </si>
  <si>
    <t>ZZZZZZ</t>
  </si>
  <si>
    <t>Lanton</t>
  </si>
  <si>
    <t>33230</t>
  </si>
  <si>
    <t>72</t>
  </si>
  <si>
    <t>33</t>
  </si>
  <si>
    <t>335</t>
  </si>
  <si>
    <t>3326</t>
  </si>
  <si>
    <t>7204</t>
  </si>
  <si>
    <t>ZZZZZZ</t>
  </si>
  <si>
    <t>Lapouyade</t>
  </si>
  <si>
    <t>33231</t>
  </si>
  <si>
    <t>72</t>
  </si>
  <si>
    <t>33</t>
  </si>
  <si>
    <t>333</t>
  </si>
  <si>
    <t>3317</t>
  </si>
  <si>
    <t>7204</t>
  </si>
  <si>
    <t>ZZZZZZ</t>
  </si>
  <si>
    <t>Laroque</t>
  </si>
  <si>
    <t>33232</t>
  </si>
  <si>
    <t>72</t>
  </si>
  <si>
    <t>33</t>
  </si>
  <si>
    <t>333</t>
  </si>
  <si>
    <t>3318</t>
  </si>
  <si>
    <t>7210</t>
  </si>
  <si>
    <t>ZZZZZZ</t>
  </si>
  <si>
    <t>Lartigue</t>
  </si>
  <si>
    <t>33233</t>
  </si>
  <si>
    <t>72</t>
  </si>
  <si>
    <t>33</t>
  </si>
  <si>
    <t>331</t>
  </si>
  <si>
    <t>3344</t>
  </si>
  <si>
    <t>7204</t>
  </si>
  <si>
    <t>ZZZZZZ</t>
  </si>
  <si>
    <t>Laruscade</t>
  </si>
  <si>
    <t>33234</t>
  </si>
  <si>
    <t>72</t>
  </si>
  <si>
    <t>33</t>
  </si>
  <si>
    <t>332</t>
  </si>
  <si>
    <t>3323</t>
  </si>
  <si>
    <t>7204</t>
  </si>
  <si>
    <t>ZZZZZZ</t>
  </si>
  <si>
    <t>Latresne</t>
  </si>
  <si>
    <t>33235</t>
  </si>
  <si>
    <t>72</t>
  </si>
  <si>
    <t>33</t>
  </si>
  <si>
    <t>333</t>
  </si>
  <si>
    <t>3325</t>
  </si>
  <si>
    <t>7204</t>
  </si>
  <si>
    <t>ZZZZZZ</t>
  </si>
  <si>
    <t>Lavazan</t>
  </si>
  <si>
    <t>33236</t>
  </si>
  <si>
    <t>72</t>
  </si>
  <si>
    <t>33</t>
  </si>
  <si>
    <t>336</t>
  </si>
  <si>
    <t>3302</t>
  </si>
  <si>
    <t>7204</t>
  </si>
  <si>
    <t>ZZZZZZ</t>
  </si>
  <si>
    <t>Lège-Cap-Ferret</t>
  </si>
  <si>
    <t>33237</t>
  </si>
  <si>
    <t>72</t>
  </si>
  <si>
    <t>33</t>
  </si>
  <si>
    <t>333</t>
  </si>
  <si>
    <t>3328</t>
  </si>
  <si>
    <t>7204</t>
  </si>
  <si>
    <t>ZZZZZZ</t>
  </si>
  <si>
    <t>Léogeats</t>
  </si>
  <si>
    <t>33238</t>
  </si>
  <si>
    <t>72</t>
  </si>
  <si>
    <t>33</t>
  </si>
  <si>
    <t>332</t>
  </si>
  <si>
    <t>3327</t>
  </si>
  <si>
    <t>7204</t>
  </si>
  <si>
    <t>ZZZZZZ</t>
  </si>
  <si>
    <t>Léognan</t>
  </si>
  <si>
    <t>33239</t>
  </si>
  <si>
    <t>72</t>
  </si>
  <si>
    <t>33</t>
  </si>
  <si>
    <t>333</t>
  </si>
  <si>
    <t>3325</t>
  </si>
  <si>
    <t>7204</t>
  </si>
  <si>
    <t>ZZZZZZ</t>
  </si>
  <si>
    <t>Lerm-et-Musset</t>
  </si>
  <si>
    <t>33240</t>
  </si>
  <si>
    <t>72</t>
  </si>
  <si>
    <t>33</t>
  </si>
  <si>
    <t>334</t>
  </si>
  <si>
    <t>3329</t>
  </si>
  <si>
    <t>7206</t>
  </si>
  <si>
    <t>ZZZZZZ</t>
  </si>
  <si>
    <t>Lesparre-Médoc</t>
  </si>
  <si>
    <t>33241</t>
  </si>
  <si>
    <t>72</t>
  </si>
  <si>
    <t>33</t>
  </si>
  <si>
    <t>333</t>
  </si>
  <si>
    <t>3317</t>
  </si>
  <si>
    <t>7204</t>
  </si>
  <si>
    <t>ZZZZZZ</t>
  </si>
  <si>
    <t>Lestiac-sur-Garonne</t>
  </si>
  <si>
    <t>33242</t>
  </si>
  <si>
    <t>72</t>
  </si>
  <si>
    <t>33</t>
  </si>
  <si>
    <t>335</t>
  </si>
  <si>
    <t>3341</t>
  </si>
  <si>
    <t>7201</t>
  </si>
  <si>
    <t>ZZZZZZ</t>
  </si>
  <si>
    <t>Les Lèves-et-Thoumeyragues</t>
  </si>
  <si>
    <t>33243</t>
  </si>
  <si>
    <t>72</t>
  </si>
  <si>
    <t>33</t>
  </si>
  <si>
    <t>335</t>
  </si>
  <si>
    <t>3330</t>
  </si>
  <si>
    <t>7205</t>
  </si>
  <si>
    <t>ZZZZZZ</t>
  </si>
  <si>
    <t>Libourne</t>
  </si>
  <si>
    <t>33244</t>
  </si>
  <si>
    <t>72</t>
  </si>
  <si>
    <t>33</t>
  </si>
  <si>
    <t>333</t>
  </si>
  <si>
    <t>3304</t>
  </si>
  <si>
    <t>7204</t>
  </si>
  <si>
    <t>ZZZZZZ</t>
  </si>
  <si>
    <t>Lignan-de-Bazas</t>
  </si>
  <si>
    <t>33245</t>
  </si>
  <si>
    <t>72</t>
  </si>
  <si>
    <t>33</t>
  </si>
  <si>
    <t>332</t>
  </si>
  <si>
    <t>3323</t>
  </si>
  <si>
    <t>7204</t>
  </si>
  <si>
    <t>ZZZZZZ</t>
  </si>
  <si>
    <t>Lignan-de-Bordeaux</t>
  </si>
  <si>
    <t>33246</t>
  </si>
  <si>
    <t>72</t>
  </si>
  <si>
    <t>33</t>
  </si>
  <si>
    <t>335</t>
  </si>
  <si>
    <t>3341</t>
  </si>
  <si>
    <t>7201</t>
  </si>
  <si>
    <t>ZZZZZZ</t>
  </si>
  <si>
    <t>Ligueux</t>
  </si>
  <si>
    <t>33247</t>
  </si>
  <si>
    <t>72</t>
  </si>
  <si>
    <t>33</t>
  </si>
  <si>
    <t>333</t>
  </si>
  <si>
    <t>3334</t>
  </si>
  <si>
    <t>7204</t>
  </si>
  <si>
    <t>ZZZZZZ</t>
  </si>
  <si>
    <t>Listrac-de-Durèze</t>
  </si>
  <si>
    <t>33248</t>
  </si>
  <si>
    <t>72</t>
  </si>
  <si>
    <t>33</t>
  </si>
  <si>
    <t>334</t>
  </si>
  <si>
    <t>3320</t>
  </si>
  <si>
    <t>7204</t>
  </si>
  <si>
    <t>ZZZZZZ</t>
  </si>
  <si>
    <t>Listrac-Médoc</t>
  </si>
  <si>
    <t>33249</t>
  </si>
  <si>
    <t>72</t>
  </si>
  <si>
    <t>33</t>
  </si>
  <si>
    <t>332</t>
  </si>
  <si>
    <t>3360</t>
  </si>
  <si>
    <t>7204</t>
  </si>
  <si>
    <t>ZZZZZZ</t>
  </si>
  <si>
    <t>Lormont</t>
  </si>
  <si>
    <t>33250</t>
  </si>
  <si>
    <t>72</t>
  </si>
  <si>
    <t>33</t>
  </si>
  <si>
    <t>333</t>
  </si>
  <si>
    <t>3338</t>
  </si>
  <si>
    <t>7204</t>
  </si>
  <si>
    <t>ZZZZZZ</t>
  </si>
  <si>
    <t>Loubens</t>
  </si>
  <si>
    <t>33251</t>
  </si>
  <si>
    <t>72</t>
  </si>
  <si>
    <t>33</t>
  </si>
  <si>
    <t>333</t>
  </si>
  <si>
    <t>3345</t>
  </si>
  <si>
    <t>7204</t>
  </si>
  <si>
    <t>ZZZZZZ</t>
  </si>
  <si>
    <t>Louchats</t>
  </si>
  <si>
    <t>33252</t>
  </si>
  <si>
    <t>72</t>
  </si>
  <si>
    <t>33</t>
  </si>
  <si>
    <t>332</t>
  </si>
  <si>
    <t>3323</t>
  </si>
  <si>
    <t>7204</t>
  </si>
  <si>
    <t>ZZZZZZ</t>
  </si>
  <si>
    <t>Loupes</t>
  </si>
  <si>
    <t>33253</t>
  </si>
  <si>
    <t>72</t>
  </si>
  <si>
    <t>33</t>
  </si>
  <si>
    <t>333</t>
  </si>
  <si>
    <t>3317</t>
  </si>
  <si>
    <t>7204</t>
  </si>
  <si>
    <t>ZZZZZZ</t>
  </si>
  <si>
    <t>Loupiac</t>
  </si>
  <si>
    <t>33254</t>
  </si>
  <si>
    <t>72</t>
  </si>
  <si>
    <t>33</t>
  </si>
  <si>
    <t>333</t>
  </si>
  <si>
    <t>3338</t>
  </si>
  <si>
    <t>7204</t>
  </si>
  <si>
    <t>ZZZZZZ</t>
  </si>
  <si>
    <t>Loupiac-de-la-Réole</t>
  </si>
  <si>
    <t>33255</t>
  </si>
  <si>
    <t>72</t>
  </si>
  <si>
    <t>33</t>
  </si>
  <si>
    <t>333</t>
  </si>
  <si>
    <t>3350</t>
  </si>
  <si>
    <t>7204</t>
  </si>
  <si>
    <t>ZZZZZZ</t>
  </si>
  <si>
    <t>Lucmau</t>
  </si>
  <si>
    <t>33256</t>
  </si>
  <si>
    <t>72</t>
  </si>
  <si>
    <t>33</t>
  </si>
  <si>
    <t>332</t>
  </si>
  <si>
    <t>3306</t>
  </si>
  <si>
    <t>7204</t>
  </si>
  <si>
    <t>ZZZZZZ</t>
  </si>
  <si>
    <t>Ludon-Médoc</t>
  </si>
  <si>
    <t>33257</t>
  </si>
  <si>
    <t>72</t>
  </si>
  <si>
    <t>33</t>
  </si>
  <si>
    <t>335</t>
  </si>
  <si>
    <t>3316</t>
  </si>
  <si>
    <t>7204</t>
  </si>
  <si>
    <t>ZZZZZZ</t>
  </si>
  <si>
    <t>Lugaignac</t>
  </si>
  <si>
    <t>33258</t>
  </si>
  <si>
    <t>72</t>
  </si>
  <si>
    <t>33</t>
  </si>
  <si>
    <t>333</t>
  </si>
  <si>
    <t>3348</t>
  </si>
  <si>
    <t>7204</t>
  </si>
  <si>
    <t>ZZZZZZ</t>
  </si>
  <si>
    <t>Lugasson</t>
  </si>
  <si>
    <t>33259</t>
  </si>
  <si>
    <t>72</t>
  </si>
  <si>
    <t>33</t>
  </si>
  <si>
    <t>335</t>
  </si>
  <si>
    <t>3324</t>
  </si>
  <si>
    <t>7204</t>
  </si>
  <si>
    <t>ZZZZZZ</t>
  </si>
  <si>
    <t>Lugon-et-l'Île-du-Carnay</t>
  </si>
  <si>
    <t>33260</t>
  </si>
  <si>
    <t>72</t>
  </si>
  <si>
    <t>33</t>
  </si>
  <si>
    <t>336</t>
  </si>
  <si>
    <t>3305</t>
  </si>
  <si>
    <t>7207</t>
  </si>
  <si>
    <t>ZZZZZZ</t>
  </si>
  <si>
    <t>Lugos</t>
  </si>
  <si>
    <t>33261</t>
  </si>
  <si>
    <t>72</t>
  </si>
  <si>
    <t>33</t>
  </si>
  <si>
    <t>335</t>
  </si>
  <si>
    <t>3331</t>
  </si>
  <si>
    <t>7205</t>
  </si>
  <si>
    <t>ZZZZZZ</t>
  </si>
  <si>
    <t>Lussac</t>
  </si>
  <si>
    <t>33262</t>
  </si>
  <si>
    <t>72</t>
  </si>
  <si>
    <t>33</t>
  </si>
  <si>
    <t>332</t>
  </si>
  <si>
    <t>3306</t>
  </si>
  <si>
    <t>7204</t>
  </si>
  <si>
    <t>ZZZZZZ</t>
  </si>
  <si>
    <t>Macau</t>
  </si>
  <si>
    <t>33263</t>
  </si>
  <si>
    <t>72</t>
  </si>
  <si>
    <t>33</t>
  </si>
  <si>
    <t>332</t>
  </si>
  <si>
    <t>3323</t>
  </si>
  <si>
    <t>7204</t>
  </si>
  <si>
    <t>ZZZZZZ</t>
  </si>
  <si>
    <t>Madirac</t>
  </si>
  <si>
    <t>33264</t>
  </si>
  <si>
    <t>72</t>
  </si>
  <si>
    <t>33</t>
  </si>
  <si>
    <t>335</t>
  </si>
  <si>
    <t>3326</t>
  </si>
  <si>
    <t>7204</t>
  </si>
  <si>
    <t>ZZZZZZ</t>
  </si>
  <si>
    <t>Maransin</t>
  </si>
  <si>
    <t>33266</t>
  </si>
  <si>
    <t>72</t>
  </si>
  <si>
    <t>33</t>
  </si>
  <si>
    <t>331</t>
  </si>
  <si>
    <t>3344</t>
  </si>
  <si>
    <t>7204</t>
  </si>
  <si>
    <t>ZZZZZZ</t>
  </si>
  <si>
    <t>Marcenais</t>
  </si>
  <si>
    <t>33267</t>
  </si>
  <si>
    <t>72</t>
  </si>
  <si>
    <t>33</t>
  </si>
  <si>
    <t>331</t>
  </si>
  <si>
    <t>3340</t>
  </si>
  <si>
    <t>7204</t>
  </si>
  <si>
    <t>ZZZZZZ</t>
  </si>
  <si>
    <t>Marcillac</t>
  </si>
  <si>
    <t>33268</t>
  </si>
  <si>
    <t>72</t>
  </si>
  <si>
    <t>33</t>
  </si>
  <si>
    <t>334</t>
  </si>
  <si>
    <t>3320</t>
  </si>
  <si>
    <t>7204</t>
  </si>
  <si>
    <t>ZZZZZZ</t>
  </si>
  <si>
    <t>Margaux</t>
  </si>
  <si>
    <t>33269</t>
  </si>
  <si>
    <t>72</t>
  </si>
  <si>
    <t>33</t>
  </si>
  <si>
    <t>335</t>
  </si>
  <si>
    <t>3341</t>
  </si>
  <si>
    <t>7201</t>
  </si>
  <si>
    <t>ZZZZZZ</t>
  </si>
  <si>
    <t>Margueron</t>
  </si>
  <si>
    <t>33270</t>
  </si>
  <si>
    <t>72</t>
  </si>
  <si>
    <t>33</t>
  </si>
  <si>
    <t>333</t>
  </si>
  <si>
    <t>3304</t>
  </si>
  <si>
    <t>7204</t>
  </si>
  <si>
    <t>ZZZZZZ</t>
  </si>
  <si>
    <t>Marimbault</t>
  </si>
  <si>
    <t>33271</t>
  </si>
  <si>
    <t>72</t>
  </si>
  <si>
    <t>33</t>
  </si>
  <si>
    <t>333</t>
  </si>
  <si>
    <t>3325</t>
  </si>
  <si>
    <t>7204</t>
  </si>
  <si>
    <t>ZZZZZZ</t>
  </si>
  <si>
    <t>Marions</t>
  </si>
  <si>
    <t>33272</t>
  </si>
  <si>
    <t>72</t>
  </si>
  <si>
    <t>33</t>
  </si>
  <si>
    <t>331</t>
  </si>
  <si>
    <t>3344</t>
  </si>
  <si>
    <t>7204</t>
  </si>
  <si>
    <t>ZZZZZZ</t>
  </si>
  <si>
    <t>Marsas</t>
  </si>
  <si>
    <t>33273</t>
  </si>
  <si>
    <t>72</t>
  </si>
  <si>
    <t>33</t>
  </si>
  <si>
    <t>332</t>
  </si>
  <si>
    <t>3361</t>
  </si>
  <si>
    <t>7204</t>
  </si>
  <si>
    <t>ZZZZZZ</t>
  </si>
  <si>
    <t>Martignas-sur-Jalle</t>
  </si>
  <si>
    <t>33274</t>
  </si>
  <si>
    <t>72</t>
  </si>
  <si>
    <t>33</t>
  </si>
  <si>
    <t>332</t>
  </si>
  <si>
    <t>3327</t>
  </si>
  <si>
    <t>7204</t>
  </si>
  <si>
    <t>ZZZZZZ</t>
  </si>
  <si>
    <t>Martillac</t>
  </si>
  <si>
    <t>33275</t>
  </si>
  <si>
    <t>72</t>
  </si>
  <si>
    <t>33</t>
  </si>
  <si>
    <t>333</t>
  </si>
  <si>
    <t>3348</t>
  </si>
  <si>
    <t>7204</t>
  </si>
  <si>
    <t>ZZZZZZ</t>
  </si>
  <si>
    <t>Martres</t>
  </si>
  <si>
    <t>33276</t>
  </si>
  <si>
    <t>72</t>
  </si>
  <si>
    <t>33</t>
  </si>
  <si>
    <t>333</t>
  </si>
  <si>
    <t>3325</t>
  </si>
  <si>
    <t>7204</t>
  </si>
  <si>
    <t>ZZZZZZ</t>
  </si>
  <si>
    <t>Masseilles</t>
  </si>
  <si>
    <t>33277</t>
  </si>
  <si>
    <t>72</t>
  </si>
  <si>
    <t>33</t>
  </si>
  <si>
    <t>333</t>
  </si>
  <si>
    <t>3334</t>
  </si>
  <si>
    <t>7201</t>
  </si>
  <si>
    <t>ZZZZZZ</t>
  </si>
  <si>
    <t>Massugas</t>
  </si>
  <si>
    <t>33278</t>
  </si>
  <si>
    <t>72</t>
  </si>
  <si>
    <t>33</t>
  </si>
  <si>
    <t>333</t>
  </si>
  <si>
    <t>3347</t>
  </si>
  <si>
    <t>7204</t>
  </si>
  <si>
    <t>ZZZZZZ</t>
  </si>
  <si>
    <t>Mauriac</t>
  </si>
  <si>
    <t>33279</t>
  </si>
  <si>
    <t>72</t>
  </si>
  <si>
    <t>33</t>
  </si>
  <si>
    <t>333</t>
  </si>
  <si>
    <t>3328</t>
  </si>
  <si>
    <t>7204</t>
  </si>
  <si>
    <t>ZZZZZZ</t>
  </si>
  <si>
    <t>Mazères</t>
  </si>
  <si>
    <t>33280</t>
  </si>
  <si>
    <t>72</t>
  </si>
  <si>
    <t>33</t>
  </si>
  <si>
    <t>331</t>
  </si>
  <si>
    <t>3307</t>
  </si>
  <si>
    <t>7204</t>
  </si>
  <si>
    <t>ZZZZZZ</t>
  </si>
  <si>
    <t>Mazion</t>
  </si>
  <si>
    <t>33281</t>
  </si>
  <si>
    <t>72</t>
  </si>
  <si>
    <t>33</t>
  </si>
  <si>
    <t>332</t>
  </si>
  <si>
    <t>3398</t>
  </si>
  <si>
    <t>7204</t>
  </si>
  <si>
    <t>ZZZZZZ</t>
  </si>
  <si>
    <t>Mérignac</t>
  </si>
  <si>
    <t>33282</t>
  </si>
  <si>
    <t>72</t>
  </si>
  <si>
    <t>33</t>
  </si>
  <si>
    <t>333</t>
  </si>
  <si>
    <t>3347</t>
  </si>
  <si>
    <t>7204</t>
  </si>
  <si>
    <t>ZZZZZZ</t>
  </si>
  <si>
    <t>Mérignas</t>
  </si>
  <si>
    <t>33283</t>
  </si>
  <si>
    <t>72</t>
  </si>
  <si>
    <t>33</t>
  </si>
  <si>
    <t>333</t>
  </si>
  <si>
    <t>3332</t>
  </si>
  <si>
    <t>7204</t>
  </si>
  <si>
    <t>ZZZZZZ</t>
  </si>
  <si>
    <t>Mesterrieux</t>
  </si>
  <si>
    <t>33284</t>
  </si>
  <si>
    <t>72</t>
  </si>
  <si>
    <t>33</t>
  </si>
  <si>
    <t>336</t>
  </si>
  <si>
    <t>3302</t>
  </si>
  <si>
    <t>7204</t>
  </si>
  <si>
    <t>ZZZZZZ</t>
  </si>
  <si>
    <t>Mios</t>
  </si>
  <si>
    <t>33285</t>
  </si>
  <si>
    <t>72</t>
  </si>
  <si>
    <t>33</t>
  </si>
  <si>
    <t>331</t>
  </si>
  <si>
    <t>3315</t>
  </si>
  <si>
    <t>7204</t>
  </si>
  <si>
    <t>ZZZZZZ</t>
  </si>
  <si>
    <t>Mombrier</t>
  </si>
  <si>
    <t>33287</t>
  </si>
  <si>
    <t>72</t>
  </si>
  <si>
    <t>33</t>
  </si>
  <si>
    <t>333</t>
  </si>
  <si>
    <t>3338</t>
  </si>
  <si>
    <t>7210</t>
  </si>
  <si>
    <t>ZZZZZZ</t>
  </si>
  <si>
    <t>Mongauzy</t>
  </si>
  <si>
    <t>33288</t>
  </si>
  <si>
    <t>72</t>
  </si>
  <si>
    <t>33</t>
  </si>
  <si>
    <t>333</t>
  </si>
  <si>
    <t>3317</t>
  </si>
  <si>
    <t>7204</t>
  </si>
  <si>
    <t>ZZZZZZ</t>
  </si>
  <si>
    <t>Monprimblanc</t>
  </si>
  <si>
    <t>33289</t>
  </si>
  <si>
    <t>72</t>
  </si>
  <si>
    <t>33</t>
  </si>
  <si>
    <t>333</t>
  </si>
  <si>
    <t>3332</t>
  </si>
  <si>
    <t>7204</t>
  </si>
  <si>
    <t>ZZZZZZ</t>
  </si>
  <si>
    <t>Monségur</t>
  </si>
  <si>
    <t>33290</t>
  </si>
  <si>
    <t>72</t>
  </si>
  <si>
    <t>33</t>
  </si>
  <si>
    <t>335</t>
  </si>
  <si>
    <t>3331</t>
  </si>
  <si>
    <t>7205</t>
  </si>
  <si>
    <t>ZZZZZZ</t>
  </si>
  <si>
    <t>Montagne</t>
  </si>
  <si>
    <t>33291</t>
  </si>
  <si>
    <t>72</t>
  </si>
  <si>
    <t>33</t>
  </si>
  <si>
    <t>333</t>
  </si>
  <si>
    <t>3338</t>
  </si>
  <si>
    <t>7204</t>
  </si>
  <si>
    <t>ZZZZZZ</t>
  </si>
  <si>
    <t>Montagoudin</t>
  </si>
  <si>
    <t>33292</t>
  </si>
  <si>
    <t>72</t>
  </si>
  <si>
    <t>33</t>
  </si>
  <si>
    <t>333</t>
  </si>
  <si>
    <t>3348</t>
  </si>
  <si>
    <t>7204</t>
  </si>
  <si>
    <t>ZZZZZZ</t>
  </si>
  <si>
    <t>Montignac</t>
  </si>
  <si>
    <t>33293</t>
  </si>
  <si>
    <t>72</t>
  </si>
  <si>
    <t>33</t>
  </si>
  <si>
    <t>332</t>
  </si>
  <si>
    <t>3355</t>
  </si>
  <si>
    <t>7204</t>
  </si>
  <si>
    <t>ZZZZZZ</t>
  </si>
  <si>
    <t>Montussan</t>
  </si>
  <si>
    <t>33294</t>
  </si>
  <si>
    <t>72</t>
  </si>
  <si>
    <t>33</t>
  </si>
  <si>
    <t>333</t>
  </si>
  <si>
    <t>3338</t>
  </si>
  <si>
    <t>7204</t>
  </si>
  <si>
    <t>ZZZZZZ</t>
  </si>
  <si>
    <t>Morizès</t>
  </si>
  <si>
    <t>33295</t>
  </si>
  <si>
    <t>72</t>
  </si>
  <si>
    <t>33</t>
  </si>
  <si>
    <t>335</t>
  </si>
  <si>
    <t>3324</t>
  </si>
  <si>
    <t>7204</t>
  </si>
  <si>
    <t>ZZZZZZ</t>
  </si>
  <si>
    <t>Mouillac</t>
  </si>
  <si>
    <t>33296</t>
  </si>
  <si>
    <t>72</t>
  </si>
  <si>
    <t>33</t>
  </si>
  <si>
    <t>335</t>
  </si>
  <si>
    <t>3337</t>
  </si>
  <si>
    <t>7204</t>
  </si>
  <si>
    <t>ZZZZZZ</t>
  </si>
  <si>
    <t>Mouliets-et-Villemartin</t>
  </si>
  <si>
    <t>33297</t>
  </si>
  <si>
    <t>72</t>
  </si>
  <si>
    <t>33</t>
  </si>
  <si>
    <t>334</t>
  </si>
  <si>
    <t>3320</t>
  </si>
  <si>
    <t>7204</t>
  </si>
  <si>
    <t>ZZZZZZ</t>
  </si>
  <si>
    <t>Moulis-en-Médoc</t>
  </si>
  <si>
    <t>33298</t>
  </si>
  <si>
    <t>72</t>
  </si>
  <si>
    <t>33</t>
  </si>
  <si>
    <t>335</t>
  </si>
  <si>
    <t>3316</t>
  </si>
  <si>
    <t>7204</t>
  </si>
  <si>
    <t>ZZZZZZ</t>
  </si>
  <si>
    <t>Moulon</t>
  </si>
  <si>
    <t>33299</t>
  </si>
  <si>
    <t>72</t>
  </si>
  <si>
    <t>33</t>
  </si>
  <si>
    <t>333</t>
  </si>
  <si>
    <t>3347</t>
  </si>
  <si>
    <t>7204</t>
  </si>
  <si>
    <t>ZZZZZZ</t>
  </si>
  <si>
    <t>Mourens</t>
  </si>
  <si>
    <t>33300</t>
  </si>
  <si>
    <t>72</t>
  </si>
  <si>
    <t>33</t>
  </si>
  <si>
    <t>334</t>
  </si>
  <si>
    <t>3329</t>
  </si>
  <si>
    <t>7206</t>
  </si>
  <si>
    <t>ZZZZZZ</t>
  </si>
  <si>
    <t>Naujac-sur-Mer</t>
  </si>
  <si>
    <t>33301</t>
  </si>
  <si>
    <t>72</t>
  </si>
  <si>
    <t>33</t>
  </si>
  <si>
    <t>335</t>
  </si>
  <si>
    <t>3316</t>
  </si>
  <si>
    <t>7204</t>
  </si>
  <si>
    <t>ZZZZZZ</t>
  </si>
  <si>
    <t>Naujan-et-Postiac</t>
  </si>
  <si>
    <t>33302</t>
  </si>
  <si>
    <t>72</t>
  </si>
  <si>
    <t>33</t>
  </si>
  <si>
    <t>335</t>
  </si>
  <si>
    <t>3331</t>
  </si>
  <si>
    <t>7205</t>
  </si>
  <si>
    <t>ZZZZZZ</t>
  </si>
  <si>
    <t>Néac</t>
  </si>
  <si>
    <t>33303</t>
  </si>
  <si>
    <t>72</t>
  </si>
  <si>
    <t>33</t>
  </si>
  <si>
    <t>335</t>
  </si>
  <si>
    <t>3316</t>
  </si>
  <si>
    <t>7204</t>
  </si>
  <si>
    <t>ZZZZZZ</t>
  </si>
  <si>
    <t>Nérigean</t>
  </si>
  <si>
    <t>33304</t>
  </si>
  <si>
    <t>72</t>
  </si>
  <si>
    <t>33</t>
  </si>
  <si>
    <t>333</t>
  </si>
  <si>
    <t>3332</t>
  </si>
  <si>
    <t>7204</t>
  </si>
  <si>
    <t>ZZZZZZ</t>
  </si>
  <si>
    <t>Neuffons</t>
  </si>
  <si>
    <t>33305</t>
  </si>
  <si>
    <t>72</t>
  </si>
  <si>
    <t>33</t>
  </si>
  <si>
    <t>333</t>
  </si>
  <si>
    <t>3304</t>
  </si>
  <si>
    <t>7204</t>
  </si>
  <si>
    <t>ZZZZZZ</t>
  </si>
  <si>
    <t>Le Nizan</t>
  </si>
  <si>
    <t>33306</t>
  </si>
  <si>
    <t>72</t>
  </si>
  <si>
    <t>33</t>
  </si>
  <si>
    <t>333</t>
  </si>
  <si>
    <t>3338</t>
  </si>
  <si>
    <t>7204</t>
  </si>
  <si>
    <t>ZZZZZZ</t>
  </si>
  <si>
    <t>Noaillac</t>
  </si>
  <si>
    <t>33307</t>
  </si>
  <si>
    <t>72</t>
  </si>
  <si>
    <t>33</t>
  </si>
  <si>
    <t>333</t>
  </si>
  <si>
    <t>3350</t>
  </si>
  <si>
    <t>7204</t>
  </si>
  <si>
    <t>ZZZZZZ</t>
  </si>
  <si>
    <t>Noaillan</t>
  </si>
  <si>
    <t>33308</t>
  </si>
  <si>
    <t>72</t>
  </si>
  <si>
    <t>33</t>
  </si>
  <si>
    <t>333</t>
  </si>
  <si>
    <t>3317</t>
  </si>
  <si>
    <t>7204</t>
  </si>
  <si>
    <t>ZZZZZZ</t>
  </si>
  <si>
    <t>Omet</t>
  </si>
  <si>
    <t>33309</t>
  </si>
  <si>
    <t>72</t>
  </si>
  <si>
    <t>33</t>
  </si>
  <si>
    <t>334</t>
  </si>
  <si>
    <t>3329</t>
  </si>
  <si>
    <t>7206</t>
  </si>
  <si>
    <t>ZZZZZZ</t>
  </si>
  <si>
    <t>Ordonnac</t>
  </si>
  <si>
    <t>33310</t>
  </si>
  <si>
    <t>72</t>
  </si>
  <si>
    <t>33</t>
  </si>
  <si>
    <t>333</t>
  </si>
  <si>
    <t>3345</t>
  </si>
  <si>
    <t>7204</t>
  </si>
  <si>
    <t>ZZZZZZ</t>
  </si>
  <si>
    <t>Origne</t>
  </si>
  <si>
    <t>33311</t>
  </si>
  <si>
    <t>72</t>
  </si>
  <si>
    <t>33</t>
  </si>
  <si>
    <t>333</t>
  </si>
  <si>
    <t>3317</t>
  </si>
  <si>
    <t>7204</t>
  </si>
  <si>
    <t>ZZZZZZ</t>
  </si>
  <si>
    <t>Paillet</t>
  </si>
  <si>
    <t>33312</t>
  </si>
  <si>
    <t>72</t>
  </si>
  <si>
    <t>33</t>
  </si>
  <si>
    <t>332</t>
  </si>
  <si>
    <t>3306</t>
  </si>
  <si>
    <t>7204</t>
  </si>
  <si>
    <t>ZZZZZZ</t>
  </si>
  <si>
    <t>Parempuyre</t>
  </si>
  <si>
    <t>33314</t>
  </si>
  <si>
    <t>72</t>
  </si>
  <si>
    <t>33</t>
  </si>
  <si>
    <t>334</t>
  </si>
  <si>
    <t>3333</t>
  </si>
  <si>
    <t>7206</t>
  </si>
  <si>
    <t>ZZZZZZ</t>
  </si>
  <si>
    <t>Pauillac</t>
  </si>
  <si>
    <t>33315</t>
  </si>
  <si>
    <t>72</t>
  </si>
  <si>
    <t>33</t>
  </si>
  <si>
    <t>335</t>
  </si>
  <si>
    <t>3322</t>
  </si>
  <si>
    <t>7205</t>
  </si>
  <si>
    <t>ZZZZZZ</t>
  </si>
  <si>
    <t>Les Peintures</t>
  </si>
  <si>
    <t>33316</t>
  </si>
  <si>
    <t>72</t>
  </si>
  <si>
    <t>33</t>
  </si>
  <si>
    <t>333</t>
  </si>
  <si>
    <t>3334</t>
  </si>
  <si>
    <t>7204</t>
  </si>
  <si>
    <t>ZZZZZZ</t>
  </si>
  <si>
    <t>Pellegrue</t>
  </si>
  <si>
    <t>33317</t>
  </si>
  <si>
    <t>72</t>
  </si>
  <si>
    <t>33</t>
  </si>
  <si>
    <t>335</t>
  </si>
  <si>
    <t>3324</t>
  </si>
  <si>
    <t>7204</t>
  </si>
  <si>
    <t>ZZZZZZ</t>
  </si>
  <si>
    <t>Périssac</t>
  </si>
  <si>
    <t>33318</t>
  </si>
  <si>
    <t>72</t>
  </si>
  <si>
    <t>33</t>
  </si>
  <si>
    <t>332</t>
  </si>
  <si>
    <t>3397</t>
  </si>
  <si>
    <t>7204</t>
  </si>
  <si>
    <t>ZZZZZZ</t>
  </si>
  <si>
    <t>Pessac</t>
  </si>
  <si>
    <t>33319</t>
  </si>
  <si>
    <t>72</t>
  </si>
  <si>
    <t>33</t>
  </si>
  <si>
    <t>335</t>
  </si>
  <si>
    <t>3337</t>
  </si>
  <si>
    <t>7205</t>
  </si>
  <si>
    <t>ZZZZZZ</t>
  </si>
  <si>
    <t>Pessac-sur-Dordogne</t>
  </si>
  <si>
    <t>33320</t>
  </si>
  <si>
    <t>72</t>
  </si>
  <si>
    <t>33</t>
  </si>
  <si>
    <t>335</t>
  </si>
  <si>
    <t>3331</t>
  </si>
  <si>
    <t>7205</t>
  </si>
  <si>
    <t>ZZZZZZ</t>
  </si>
  <si>
    <t>Petit-Palais-et-Cornemps</t>
  </si>
  <si>
    <t>33321</t>
  </si>
  <si>
    <t>72</t>
  </si>
  <si>
    <t>33</t>
  </si>
  <si>
    <t>331</t>
  </si>
  <si>
    <t>3339</t>
  </si>
  <si>
    <t>7204</t>
  </si>
  <si>
    <t>ZZZZZZ</t>
  </si>
  <si>
    <t>Peujard</t>
  </si>
  <si>
    <t>33322</t>
  </si>
  <si>
    <t>72</t>
  </si>
  <si>
    <t>33</t>
  </si>
  <si>
    <t>332</t>
  </si>
  <si>
    <t>3306</t>
  </si>
  <si>
    <t>7204</t>
  </si>
  <si>
    <t>ZZZZZZ</t>
  </si>
  <si>
    <t>Le Pian-Médoc</t>
  </si>
  <si>
    <t>33323</t>
  </si>
  <si>
    <t>72</t>
  </si>
  <si>
    <t>33</t>
  </si>
  <si>
    <t>333</t>
  </si>
  <si>
    <t>3343</t>
  </si>
  <si>
    <t>7204</t>
  </si>
  <si>
    <t>ZZZZZZ</t>
  </si>
  <si>
    <t>Le Pian-sur-Garonne</t>
  </si>
  <si>
    <t>33324</t>
  </si>
  <si>
    <t>72</t>
  </si>
  <si>
    <t>33</t>
  </si>
  <si>
    <t>335</t>
  </si>
  <si>
    <t>3341</t>
  </si>
  <si>
    <t>7201</t>
  </si>
  <si>
    <t>ZZZZZZ</t>
  </si>
  <si>
    <t>Pineuilh</t>
  </si>
  <si>
    <t>33325</t>
  </si>
  <si>
    <t>72</t>
  </si>
  <si>
    <t>33</t>
  </si>
  <si>
    <t>331</t>
  </si>
  <si>
    <t>3307</t>
  </si>
  <si>
    <t>7204</t>
  </si>
  <si>
    <t>ZZZZZZ</t>
  </si>
  <si>
    <t>Plassac</t>
  </si>
  <si>
    <t>33326</t>
  </si>
  <si>
    <t>72</t>
  </si>
  <si>
    <t>33</t>
  </si>
  <si>
    <t>331</t>
  </si>
  <si>
    <t>3340</t>
  </si>
  <si>
    <t>7204</t>
  </si>
  <si>
    <t>ZZZZZZ</t>
  </si>
  <si>
    <t>Pleine-Selve</t>
  </si>
  <si>
    <t>33327</t>
  </si>
  <si>
    <t>72</t>
  </si>
  <si>
    <t>33</t>
  </si>
  <si>
    <t>333</t>
  </si>
  <si>
    <t>3336</t>
  </si>
  <si>
    <t>7204</t>
  </si>
  <si>
    <t>ZZZZZZ</t>
  </si>
  <si>
    <t>Podensac</t>
  </si>
  <si>
    <t>33328</t>
  </si>
  <si>
    <t>72</t>
  </si>
  <si>
    <t>33</t>
  </si>
  <si>
    <t>335</t>
  </si>
  <si>
    <t>3330</t>
  </si>
  <si>
    <t>7205</t>
  </si>
  <si>
    <t>ZZZZZZ</t>
  </si>
  <si>
    <t>Pomerol</t>
  </si>
  <si>
    <t>33329</t>
  </si>
  <si>
    <t>72</t>
  </si>
  <si>
    <t>33</t>
  </si>
  <si>
    <t>333</t>
  </si>
  <si>
    <t>3350</t>
  </si>
  <si>
    <t>7204</t>
  </si>
  <si>
    <t>ZZZZZZ</t>
  </si>
  <si>
    <t>Pompéjac</t>
  </si>
  <si>
    <t>33330</t>
  </si>
  <si>
    <t>72</t>
  </si>
  <si>
    <t>33</t>
  </si>
  <si>
    <t>332</t>
  </si>
  <si>
    <t>3323</t>
  </si>
  <si>
    <t>7204</t>
  </si>
  <si>
    <t>ZZZZZZ</t>
  </si>
  <si>
    <t>Pompignac</t>
  </si>
  <si>
    <t>33331</t>
  </si>
  <si>
    <t>72</t>
  </si>
  <si>
    <t>33</t>
  </si>
  <si>
    <t>333</t>
  </si>
  <si>
    <t>3303</t>
  </si>
  <si>
    <t>7204</t>
  </si>
  <si>
    <t>ZZZZZZ</t>
  </si>
  <si>
    <t>Pondaurat</t>
  </si>
  <si>
    <t>33332</t>
  </si>
  <si>
    <t>72</t>
  </si>
  <si>
    <t>33</t>
  </si>
  <si>
    <t>335</t>
  </si>
  <si>
    <t>3322</t>
  </si>
  <si>
    <t>7205</t>
  </si>
  <si>
    <t>ZZZZZZ</t>
  </si>
  <si>
    <t>Porchères</t>
  </si>
  <si>
    <t>33333</t>
  </si>
  <si>
    <t>72</t>
  </si>
  <si>
    <t>33</t>
  </si>
  <si>
    <t>334</t>
  </si>
  <si>
    <t>3320</t>
  </si>
  <si>
    <t>7204</t>
  </si>
  <si>
    <t>ZZZZZZ</t>
  </si>
  <si>
    <t>Le Porge</t>
  </si>
  <si>
    <t>33334</t>
  </si>
  <si>
    <t>72</t>
  </si>
  <si>
    <t>33</t>
  </si>
  <si>
    <t>333</t>
  </si>
  <si>
    <t>3336</t>
  </si>
  <si>
    <t>7204</t>
  </si>
  <si>
    <t>ZZZZZZ</t>
  </si>
  <si>
    <t>Portets</t>
  </si>
  <si>
    <t>33335</t>
  </si>
  <si>
    <t>72</t>
  </si>
  <si>
    <t>33</t>
  </si>
  <si>
    <t>332</t>
  </si>
  <si>
    <t>3323</t>
  </si>
  <si>
    <t>7204</t>
  </si>
  <si>
    <t>ZZZZZZ</t>
  </si>
  <si>
    <t>Le Pout</t>
  </si>
  <si>
    <t>33336</t>
  </si>
  <si>
    <t>72</t>
  </si>
  <si>
    <t>33</t>
  </si>
  <si>
    <t>333</t>
  </si>
  <si>
    <t>3350</t>
  </si>
  <si>
    <t>7204</t>
  </si>
  <si>
    <t>ZZZZZZ</t>
  </si>
  <si>
    <t>Préchac</t>
  </si>
  <si>
    <t>33337</t>
  </si>
  <si>
    <t>72</t>
  </si>
  <si>
    <t>33</t>
  </si>
  <si>
    <t>333</t>
  </si>
  <si>
    <t>3336</t>
  </si>
  <si>
    <t>7204</t>
  </si>
  <si>
    <t>ZZZZZZ</t>
  </si>
  <si>
    <t>Preignac</t>
  </si>
  <si>
    <t>33338</t>
  </si>
  <si>
    <t>72</t>
  </si>
  <si>
    <t>33</t>
  </si>
  <si>
    <t>334</t>
  </si>
  <si>
    <t>3329</t>
  </si>
  <si>
    <t>7206</t>
  </si>
  <si>
    <t>ZZZZZZ</t>
  </si>
  <si>
    <t>Prignac-en-Médoc</t>
  </si>
  <si>
    <t>33339</t>
  </si>
  <si>
    <t>72</t>
  </si>
  <si>
    <t>33</t>
  </si>
  <si>
    <t>331</t>
  </si>
  <si>
    <t>3315</t>
  </si>
  <si>
    <t>7204</t>
  </si>
  <si>
    <t>ZZZZZZ</t>
  </si>
  <si>
    <t>Prignac-et-Marcamps</t>
  </si>
  <si>
    <t>33341</t>
  </si>
  <si>
    <t>72</t>
  </si>
  <si>
    <t>33</t>
  </si>
  <si>
    <t>331</t>
  </si>
  <si>
    <t>3315</t>
  </si>
  <si>
    <t>7204</t>
  </si>
  <si>
    <t>ZZZZZZ</t>
  </si>
  <si>
    <t>Pugnac</t>
  </si>
  <si>
    <t>33342</t>
  </si>
  <si>
    <t>72</t>
  </si>
  <si>
    <t>33</t>
  </si>
  <si>
    <t>335</t>
  </si>
  <si>
    <t>3331</t>
  </si>
  <si>
    <t>7205</t>
  </si>
  <si>
    <t>ZZZZZZ</t>
  </si>
  <si>
    <t>Puisseguin</t>
  </si>
  <si>
    <t>33343</t>
  </si>
  <si>
    <t>72</t>
  </si>
  <si>
    <t>33</t>
  </si>
  <si>
    <t>333</t>
  </si>
  <si>
    <t>3336</t>
  </si>
  <si>
    <t>7204</t>
  </si>
  <si>
    <t>ZZZZZZ</t>
  </si>
  <si>
    <t>Pujols-sur-Ciron</t>
  </si>
  <si>
    <t>33344</t>
  </si>
  <si>
    <t>72</t>
  </si>
  <si>
    <t>33</t>
  </si>
  <si>
    <t>335</t>
  </si>
  <si>
    <t>3337</t>
  </si>
  <si>
    <t>7204</t>
  </si>
  <si>
    <t>ZZZZZZ</t>
  </si>
  <si>
    <t>Pujols</t>
  </si>
  <si>
    <t>33345</t>
  </si>
  <si>
    <t>72</t>
  </si>
  <si>
    <t>33</t>
  </si>
  <si>
    <t>333</t>
  </si>
  <si>
    <t>3332</t>
  </si>
  <si>
    <t>7204</t>
  </si>
  <si>
    <t>ZZZZZZ</t>
  </si>
  <si>
    <t>Le Puy</t>
  </si>
  <si>
    <t>33346</t>
  </si>
  <si>
    <t>72</t>
  </si>
  <si>
    <t>33</t>
  </si>
  <si>
    <t>333</t>
  </si>
  <si>
    <t>3303</t>
  </si>
  <si>
    <t>7204</t>
  </si>
  <si>
    <t>ZZZZZZ</t>
  </si>
  <si>
    <t>Puybarban</t>
  </si>
  <si>
    <t>33347</t>
  </si>
  <si>
    <t>72</t>
  </si>
  <si>
    <t>33</t>
  </si>
  <si>
    <t>335</t>
  </si>
  <si>
    <t>3331</t>
  </si>
  <si>
    <t>7205</t>
  </si>
  <si>
    <t>ZZZZZZ</t>
  </si>
  <si>
    <t>Puynormand</t>
  </si>
  <si>
    <t>33348</t>
  </si>
  <si>
    <t>72</t>
  </si>
  <si>
    <t>33</t>
  </si>
  <si>
    <t>334</t>
  </si>
  <si>
    <t>3329</t>
  </si>
  <si>
    <t>7206</t>
  </si>
  <si>
    <t>ZZZZZZ</t>
  </si>
  <si>
    <t>Queyrac</t>
  </si>
  <si>
    <t>33349</t>
  </si>
  <si>
    <t>72</t>
  </si>
  <si>
    <t>33</t>
  </si>
  <si>
    <t>332</t>
  </si>
  <si>
    <t>3323</t>
  </si>
  <si>
    <t>7204</t>
  </si>
  <si>
    <t>ZZZZZZ</t>
  </si>
  <si>
    <t>Quinsac</t>
  </si>
  <si>
    <t>33350</t>
  </si>
  <si>
    <t>72</t>
  </si>
  <si>
    <t>33</t>
  </si>
  <si>
    <t>335</t>
  </si>
  <si>
    <t>3337</t>
  </si>
  <si>
    <t>7204</t>
  </si>
  <si>
    <t>ZZZZZZ</t>
  </si>
  <si>
    <t>Rauzan</t>
  </si>
  <si>
    <t>33351</t>
  </si>
  <si>
    <t>72</t>
  </si>
  <si>
    <t>33</t>
  </si>
  <si>
    <t>331</t>
  </si>
  <si>
    <t>3340</t>
  </si>
  <si>
    <t>7204</t>
  </si>
  <si>
    <t>ZZZZZZ</t>
  </si>
  <si>
    <t>Reignac</t>
  </si>
  <si>
    <t>33352</t>
  </si>
  <si>
    <t>72</t>
  </si>
  <si>
    <t>33</t>
  </si>
  <si>
    <t>333</t>
  </si>
  <si>
    <t>3338</t>
  </si>
  <si>
    <t>7204</t>
  </si>
  <si>
    <t>ZZZZZZ</t>
  </si>
  <si>
    <t>La Réole</t>
  </si>
  <si>
    <t>33353</t>
  </si>
  <si>
    <t>72</t>
  </si>
  <si>
    <t>33</t>
  </si>
  <si>
    <t>333</t>
  </si>
  <si>
    <t>3332</t>
  </si>
  <si>
    <t>7204</t>
  </si>
  <si>
    <t>ZZZZZZ</t>
  </si>
  <si>
    <t>Rimons</t>
  </si>
  <si>
    <t>33354</t>
  </si>
  <si>
    <t>72</t>
  </si>
  <si>
    <t>33</t>
  </si>
  <si>
    <t>335</t>
  </si>
  <si>
    <t>3341</t>
  </si>
  <si>
    <t>7201</t>
  </si>
  <si>
    <t>ZZZZZZ</t>
  </si>
  <si>
    <t>Riocaud</t>
  </si>
  <si>
    <t>33355</t>
  </si>
  <si>
    <t>72</t>
  </si>
  <si>
    <t>33</t>
  </si>
  <si>
    <t>333</t>
  </si>
  <si>
    <t>3317</t>
  </si>
  <si>
    <t>7204</t>
  </si>
  <si>
    <t>ZZZZZZ</t>
  </si>
  <si>
    <t>Rions</t>
  </si>
  <si>
    <t>33356</t>
  </si>
  <si>
    <t>72</t>
  </si>
  <si>
    <t>33</t>
  </si>
  <si>
    <t>335</t>
  </si>
  <si>
    <t>3324</t>
  </si>
  <si>
    <t>7205</t>
  </si>
  <si>
    <t>ZZZZZZ</t>
  </si>
  <si>
    <t>La Rivière</t>
  </si>
  <si>
    <t>33357</t>
  </si>
  <si>
    <t>72</t>
  </si>
  <si>
    <t>33</t>
  </si>
  <si>
    <t>333</t>
  </si>
  <si>
    <t>3328</t>
  </si>
  <si>
    <t>7204</t>
  </si>
  <si>
    <t>ZZZZZZ</t>
  </si>
  <si>
    <t>Roaillan</t>
  </si>
  <si>
    <t>33358</t>
  </si>
  <si>
    <t>72</t>
  </si>
  <si>
    <t>33</t>
  </si>
  <si>
    <t>333</t>
  </si>
  <si>
    <t>3348</t>
  </si>
  <si>
    <t>7204</t>
  </si>
  <si>
    <t>ZZZZZZ</t>
  </si>
  <si>
    <t>Romagne</t>
  </si>
  <si>
    <t>33359</t>
  </si>
  <si>
    <t>72</t>
  </si>
  <si>
    <t>33</t>
  </si>
  <si>
    <t>333</t>
  </si>
  <si>
    <t>3332</t>
  </si>
  <si>
    <t>7204</t>
  </si>
  <si>
    <t>ZZZZZZ</t>
  </si>
  <si>
    <t>Roquebrune</t>
  </si>
  <si>
    <t>33360</t>
  </si>
  <si>
    <t>72</t>
  </si>
  <si>
    <t>33</t>
  </si>
  <si>
    <t>335</t>
  </si>
  <si>
    <t>3341</t>
  </si>
  <si>
    <t>7201</t>
  </si>
  <si>
    <t>ZZZZZZ</t>
  </si>
  <si>
    <t>La Roquille</t>
  </si>
  <si>
    <t>33361</t>
  </si>
  <si>
    <t>72</t>
  </si>
  <si>
    <t>33</t>
  </si>
  <si>
    <t>333</t>
  </si>
  <si>
    <t>3347</t>
  </si>
  <si>
    <t>7204</t>
  </si>
  <si>
    <t>ZZZZZZ</t>
  </si>
  <si>
    <t>Ruch</t>
  </si>
  <si>
    <t>33362</t>
  </si>
  <si>
    <t>72</t>
  </si>
  <si>
    <t>33</t>
  </si>
  <si>
    <t>335</t>
  </si>
  <si>
    <t>3326</t>
  </si>
  <si>
    <t>7205</t>
  </si>
  <si>
    <t>ZZZZZZ</t>
  </si>
  <si>
    <t>Sablons</t>
  </si>
  <si>
    <t>33363</t>
  </si>
  <si>
    <t>72</t>
  </si>
  <si>
    <t>33</t>
  </si>
  <si>
    <t>332</t>
  </si>
  <si>
    <t>3323</t>
  </si>
  <si>
    <t>7204</t>
  </si>
  <si>
    <t>ZZZZZZ</t>
  </si>
  <si>
    <t>Sadirac</t>
  </si>
  <si>
    <t>33364</t>
  </si>
  <si>
    <t>72</t>
  </si>
  <si>
    <t>33</t>
  </si>
  <si>
    <t>335</t>
  </si>
  <si>
    <t>3324</t>
  </si>
  <si>
    <t>7205</t>
  </si>
  <si>
    <t>ZZZZZZ</t>
  </si>
  <si>
    <t>Saillans</t>
  </si>
  <si>
    <t>33365</t>
  </si>
  <si>
    <t>72</t>
  </si>
  <si>
    <t>33</t>
  </si>
  <si>
    <t>335</t>
  </si>
  <si>
    <t>3324</t>
  </si>
  <si>
    <t>7205</t>
  </si>
  <si>
    <t>ZZZZZZ</t>
  </si>
  <si>
    <t>Saint-Aignan</t>
  </si>
  <si>
    <t>33366</t>
  </si>
  <si>
    <t>72</t>
  </si>
  <si>
    <t>33</t>
  </si>
  <si>
    <t>331</t>
  </si>
  <si>
    <t>3339</t>
  </si>
  <si>
    <t>7204</t>
  </si>
  <si>
    <t>ZZZZZZ</t>
  </si>
  <si>
    <t>Saint-André-de-Cubzac</t>
  </si>
  <si>
    <t>33367</t>
  </si>
  <si>
    <t>72</t>
  </si>
  <si>
    <t>33</t>
  </si>
  <si>
    <t>333</t>
  </si>
  <si>
    <t>3343</t>
  </si>
  <si>
    <t>7204</t>
  </si>
  <si>
    <t>ZZZZZZ</t>
  </si>
  <si>
    <t>Saint-André-du-Bois</t>
  </si>
  <si>
    <t>33369</t>
  </si>
  <si>
    <t>72</t>
  </si>
  <si>
    <t>33</t>
  </si>
  <si>
    <t>335</t>
  </si>
  <si>
    <t>3341</t>
  </si>
  <si>
    <t>7201</t>
  </si>
  <si>
    <t>ZZZZZZ</t>
  </si>
  <si>
    <t>Saint-André-et-Appelles</t>
  </si>
  <si>
    <t>33370</t>
  </si>
  <si>
    <t>72</t>
  </si>
  <si>
    <t>33</t>
  </si>
  <si>
    <t>331</t>
  </si>
  <si>
    <t>3307</t>
  </si>
  <si>
    <t>7204</t>
  </si>
  <si>
    <t>ZZZZZZ</t>
  </si>
  <si>
    <t>Saint-Androny</t>
  </si>
  <si>
    <t>33371</t>
  </si>
  <si>
    <t>72</t>
  </si>
  <si>
    <t>33</t>
  </si>
  <si>
    <t>331</t>
  </si>
  <si>
    <t>3339</t>
  </si>
  <si>
    <t>7204</t>
  </si>
  <si>
    <t>ZZZZZZ</t>
  </si>
  <si>
    <t>Saint-Antoine</t>
  </si>
  <si>
    <t>33372</t>
  </si>
  <si>
    <t>72</t>
  </si>
  <si>
    <t>33</t>
  </si>
  <si>
    <t>333</t>
  </si>
  <si>
    <t>3334</t>
  </si>
  <si>
    <t>7204</t>
  </si>
  <si>
    <t>ZZZZZZ</t>
  </si>
  <si>
    <t>Saint-Antoine-du-Queyret</t>
  </si>
  <si>
    <t>33373</t>
  </si>
  <si>
    <t>72</t>
  </si>
  <si>
    <t>33</t>
  </si>
  <si>
    <t>335</t>
  </si>
  <si>
    <t>3322</t>
  </si>
  <si>
    <t>7205</t>
  </si>
  <si>
    <t>ZZZZZZ</t>
  </si>
  <si>
    <t>Saint-Antoine-sur-l'Isle</t>
  </si>
  <si>
    <t>33374</t>
  </si>
  <si>
    <t>72</t>
  </si>
  <si>
    <t>33</t>
  </si>
  <si>
    <t>331</t>
  </si>
  <si>
    <t>3340</t>
  </si>
  <si>
    <t>7204</t>
  </si>
  <si>
    <t>ZZZZZZ</t>
  </si>
  <si>
    <t>Saint-Aubin-de-Blaye</t>
  </si>
  <si>
    <t>33375</t>
  </si>
  <si>
    <t>72</t>
  </si>
  <si>
    <t>33</t>
  </si>
  <si>
    <t>335</t>
  </si>
  <si>
    <t>3316</t>
  </si>
  <si>
    <t>7204</t>
  </si>
  <si>
    <t>ZZZZZZ</t>
  </si>
  <si>
    <t>Saint-Aubin-de-Branne</t>
  </si>
  <si>
    <t>33376</t>
  </si>
  <si>
    <t>72</t>
  </si>
  <si>
    <t>33</t>
  </si>
  <si>
    <t>332</t>
  </si>
  <si>
    <t>3363</t>
  </si>
  <si>
    <t>7204</t>
  </si>
  <si>
    <t>ZZZZZZ</t>
  </si>
  <si>
    <t>Saint-Aubin-de-Médoc</t>
  </si>
  <si>
    <t>33377</t>
  </si>
  <si>
    <t>72</t>
  </si>
  <si>
    <t>33</t>
  </si>
  <si>
    <t>335</t>
  </si>
  <si>
    <t>3341</t>
  </si>
  <si>
    <t>7201</t>
  </si>
  <si>
    <t>ZZZZZZ</t>
  </si>
  <si>
    <t>Saint-Avit-de-Soulège</t>
  </si>
  <si>
    <t>33378</t>
  </si>
  <si>
    <t>72</t>
  </si>
  <si>
    <t>33</t>
  </si>
  <si>
    <t>335</t>
  </si>
  <si>
    <t>3341</t>
  </si>
  <si>
    <t>7201</t>
  </si>
  <si>
    <t>ZZZZZZ</t>
  </si>
  <si>
    <t>Saint-Avit-Saint-Nazaire</t>
  </si>
  <si>
    <t>33379</t>
  </si>
  <si>
    <t>72</t>
  </si>
  <si>
    <t>33</t>
  </si>
  <si>
    <t>333</t>
  </si>
  <si>
    <t>3347</t>
  </si>
  <si>
    <t>7204</t>
  </si>
  <si>
    <t>ZZZZZZ</t>
  </si>
  <si>
    <t>Saint-Brice</t>
  </si>
  <si>
    <t>33380</t>
  </si>
  <si>
    <t>72</t>
  </si>
  <si>
    <t>33</t>
  </si>
  <si>
    <t>331</t>
  </si>
  <si>
    <t>3340</t>
  </si>
  <si>
    <t>7204</t>
  </si>
  <si>
    <t>ZZZZZZ</t>
  </si>
  <si>
    <t>Saint-Caprais-de-Blaye</t>
  </si>
  <si>
    <t>33381</t>
  </si>
  <si>
    <t>72</t>
  </si>
  <si>
    <t>33</t>
  </si>
  <si>
    <t>332</t>
  </si>
  <si>
    <t>3323</t>
  </si>
  <si>
    <t>7204</t>
  </si>
  <si>
    <t>ZZZZZZ</t>
  </si>
  <si>
    <t>Saint-Caprais-de-Bordeaux</t>
  </si>
  <si>
    <t>33382</t>
  </si>
  <si>
    <t>72</t>
  </si>
  <si>
    <t>33</t>
  </si>
  <si>
    <t>331</t>
  </si>
  <si>
    <t>3344</t>
  </si>
  <si>
    <t>7204</t>
  </si>
  <si>
    <t>ZZZZZZ</t>
  </si>
  <si>
    <t>Saint-Christoly-de-Blaye</t>
  </si>
  <si>
    <t>33383</t>
  </si>
  <si>
    <t>72</t>
  </si>
  <si>
    <t>33</t>
  </si>
  <si>
    <t>334</t>
  </si>
  <si>
    <t>3329</t>
  </si>
  <si>
    <t>7206</t>
  </si>
  <si>
    <t>ZZZZZZ</t>
  </si>
  <si>
    <t>Saint-Christoly-Médoc</t>
  </si>
  <si>
    <t>33384</t>
  </si>
  <si>
    <t>72</t>
  </si>
  <si>
    <t>33</t>
  </si>
  <si>
    <t>335</t>
  </si>
  <si>
    <t>3331</t>
  </si>
  <si>
    <t>7205</t>
  </si>
  <si>
    <t>ZZZZZZ</t>
  </si>
  <si>
    <t>Saint-Christophe-des-Bardes</t>
  </si>
  <si>
    <t>33385</t>
  </si>
  <si>
    <t>72</t>
  </si>
  <si>
    <t>33</t>
  </si>
  <si>
    <t>335</t>
  </si>
  <si>
    <t>3322</t>
  </si>
  <si>
    <t>7205</t>
  </si>
  <si>
    <t>ZZZZZZ</t>
  </si>
  <si>
    <t>Saint-Christophe-de-Double</t>
  </si>
  <si>
    <t>33386</t>
  </si>
  <si>
    <t>72</t>
  </si>
  <si>
    <t>33</t>
  </si>
  <si>
    <t>335</t>
  </si>
  <si>
    <t>3331</t>
  </si>
  <si>
    <t>7205</t>
  </si>
  <si>
    <t>ZZZZZZ</t>
  </si>
  <si>
    <t>Saint-Cibard</t>
  </si>
  <si>
    <t>33387</t>
  </si>
  <si>
    <t>72</t>
  </si>
  <si>
    <t>33</t>
  </si>
  <si>
    <t>335</t>
  </si>
  <si>
    <t>3326</t>
  </si>
  <si>
    <t>7204</t>
  </si>
  <si>
    <t>ZZZZZZ</t>
  </si>
  <si>
    <t>Saint-Ciers-d'Abzac</t>
  </si>
  <si>
    <t>33388</t>
  </si>
  <si>
    <t>72</t>
  </si>
  <si>
    <t>33</t>
  </si>
  <si>
    <t>331</t>
  </si>
  <si>
    <t>3315</t>
  </si>
  <si>
    <t>7204</t>
  </si>
  <si>
    <t>ZZZZZZ</t>
  </si>
  <si>
    <t>Saint-Ciers-de-Canesse</t>
  </si>
  <si>
    <t>33389</t>
  </si>
  <si>
    <t>72</t>
  </si>
  <si>
    <t>33</t>
  </si>
  <si>
    <t>331</t>
  </si>
  <si>
    <t>3340</t>
  </si>
  <si>
    <t>7204</t>
  </si>
  <si>
    <t>ZZZZZZ</t>
  </si>
  <si>
    <t>Saint-Ciers-sur-Gironde</t>
  </si>
  <si>
    <t>33390</t>
  </si>
  <si>
    <t>72</t>
  </si>
  <si>
    <t>33</t>
  </si>
  <si>
    <t>335</t>
  </si>
  <si>
    <t>3321</t>
  </si>
  <si>
    <t>7205</t>
  </si>
  <si>
    <t>ZZZZZZ</t>
  </si>
  <si>
    <t>Sainte-Colombe</t>
  </si>
  <si>
    <t>33391</t>
  </si>
  <si>
    <t>72</t>
  </si>
  <si>
    <t>33</t>
  </si>
  <si>
    <t>333</t>
  </si>
  <si>
    <t>3304</t>
  </si>
  <si>
    <t>7204</t>
  </si>
  <si>
    <t>ZZZZZZ</t>
  </si>
  <si>
    <t>Saint-Côme</t>
  </si>
  <si>
    <t>33392</t>
  </si>
  <si>
    <t>72</t>
  </si>
  <si>
    <t>33</t>
  </si>
  <si>
    <t>333</t>
  </si>
  <si>
    <t>3317</t>
  </si>
  <si>
    <t>7204</t>
  </si>
  <si>
    <t>ZZZZZZ</t>
  </si>
  <si>
    <t>Sainte-Croix-du-Mont</t>
  </si>
  <si>
    <t>33393</t>
  </si>
  <si>
    <t>72</t>
  </si>
  <si>
    <t>33</t>
  </si>
  <si>
    <t>335</t>
  </si>
  <si>
    <t>3326</t>
  </si>
  <si>
    <t>7205</t>
  </si>
  <si>
    <t>ZZZZZZ</t>
  </si>
  <si>
    <t>Saint-Denis-de-Pile</t>
  </si>
  <si>
    <t>33394</t>
  </si>
  <si>
    <t>72</t>
  </si>
  <si>
    <t>33</t>
  </si>
  <si>
    <t>335</t>
  </si>
  <si>
    <t>3330</t>
  </si>
  <si>
    <t>7205</t>
  </si>
  <si>
    <t>ZZZZZZ</t>
  </si>
  <si>
    <t>Saint-Émilion</t>
  </si>
  <si>
    <t>33395</t>
  </si>
  <si>
    <t>72</t>
  </si>
  <si>
    <t>33</t>
  </si>
  <si>
    <t>334</t>
  </si>
  <si>
    <t>3333</t>
  </si>
  <si>
    <t>7206</t>
  </si>
  <si>
    <t>ZZZZZZ</t>
  </si>
  <si>
    <t>Saint-Estèphe</t>
  </si>
  <si>
    <t>33396</t>
  </si>
  <si>
    <t>72</t>
  </si>
  <si>
    <t>33</t>
  </si>
  <si>
    <t>335</t>
  </si>
  <si>
    <t>3321</t>
  </si>
  <si>
    <t>7205</t>
  </si>
  <si>
    <t>ZZZZZZ</t>
  </si>
  <si>
    <t>Saint-Étienne-de-Lisse</t>
  </si>
  <si>
    <t>33397</t>
  </si>
  <si>
    <t>72</t>
  </si>
  <si>
    <t>33</t>
  </si>
  <si>
    <t>332</t>
  </si>
  <si>
    <t>3319</t>
  </si>
  <si>
    <t>7204</t>
  </si>
  <si>
    <t>ZZZZZZ</t>
  </si>
  <si>
    <t>Sainte-Eulalie</t>
  </si>
  <si>
    <t>33398</t>
  </si>
  <si>
    <t>72</t>
  </si>
  <si>
    <t>33</t>
  </si>
  <si>
    <t>333</t>
  </si>
  <si>
    <t>3338</t>
  </si>
  <si>
    <t>7204</t>
  </si>
  <si>
    <t>ZZZZZZ</t>
  </si>
  <si>
    <t>Saint-Exupéry</t>
  </si>
  <si>
    <t>33399</t>
  </si>
  <si>
    <t>72</t>
  </si>
  <si>
    <t>33</t>
  </si>
  <si>
    <t>333</t>
  </si>
  <si>
    <t>3347</t>
  </si>
  <si>
    <t>7204</t>
  </si>
  <si>
    <t>ZZZZZZ</t>
  </si>
  <si>
    <t>Saint-Félix-de-Foncaude</t>
  </si>
  <si>
    <t>33400</t>
  </si>
  <si>
    <t>72</t>
  </si>
  <si>
    <t>33</t>
  </si>
  <si>
    <t>333</t>
  </si>
  <si>
    <t>3334</t>
  </si>
  <si>
    <t>7204</t>
  </si>
  <si>
    <t>ZZZZZZ</t>
  </si>
  <si>
    <t>Saint-Ferme</t>
  </si>
  <si>
    <t>33401</t>
  </si>
  <si>
    <t>72</t>
  </si>
  <si>
    <t>33</t>
  </si>
  <si>
    <t>335</t>
  </si>
  <si>
    <t>3337</t>
  </si>
  <si>
    <t>7204</t>
  </si>
  <si>
    <t>ZZZZZZ</t>
  </si>
  <si>
    <t>Sainte-Florence</t>
  </si>
  <si>
    <t>33402</t>
  </si>
  <si>
    <t>72</t>
  </si>
  <si>
    <t>33</t>
  </si>
  <si>
    <t>335</t>
  </si>
  <si>
    <t>3341</t>
  </si>
  <si>
    <t>7201</t>
  </si>
  <si>
    <t>ZZZZZZ</t>
  </si>
  <si>
    <t>Sainte-Foy-la-Grande</t>
  </si>
  <si>
    <t>33403</t>
  </si>
  <si>
    <t>72</t>
  </si>
  <si>
    <t>33</t>
  </si>
  <si>
    <t>333</t>
  </si>
  <si>
    <t>3343</t>
  </si>
  <si>
    <t>7204</t>
  </si>
  <si>
    <t>ZZZZZZ</t>
  </si>
  <si>
    <t>Sainte-Foy-la-Longue</t>
  </si>
  <si>
    <t>33404</t>
  </si>
  <si>
    <t>72</t>
  </si>
  <si>
    <t>33</t>
  </si>
  <si>
    <t>333</t>
  </si>
  <si>
    <t>3332</t>
  </si>
  <si>
    <t>7204</t>
  </si>
  <si>
    <t>ZZZZZZ</t>
  </si>
  <si>
    <t>Sainte-Gemme</t>
  </si>
  <si>
    <t>33405</t>
  </si>
  <si>
    <t>72</t>
  </si>
  <si>
    <t>33</t>
  </si>
  <si>
    <t>331</t>
  </si>
  <si>
    <t>3307</t>
  </si>
  <si>
    <t>7204</t>
  </si>
  <si>
    <t>ZZZZZZ</t>
  </si>
  <si>
    <t>Saint-Genès-de-Blaye</t>
  </si>
  <si>
    <t>33406</t>
  </si>
  <si>
    <t>72</t>
  </si>
  <si>
    <t>33</t>
  </si>
  <si>
    <t>335</t>
  </si>
  <si>
    <t>3321</t>
  </si>
  <si>
    <t>7205</t>
  </si>
  <si>
    <t>ZZZZZZ</t>
  </si>
  <si>
    <t>Saint-Genès-de-Castillon</t>
  </si>
  <si>
    <t>33407</t>
  </si>
  <si>
    <t>72</t>
  </si>
  <si>
    <t>33</t>
  </si>
  <si>
    <t>335</t>
  </si>
  <si>
    <t>3324</t>
  </si>
  <si>
    <t>7204</t>
  </si>
  <si>
    <t>ZZZZZZ</t>
  </si>
  <si>
    <t>Saint-Genès-de-Fronsac</t>
  </si>
  <si>
    <t>33408</t>
  </si>
  <si>
    <t>72</t>
  </si>
  <si>
    <t>33</t>
  </si>
  <si>
    <t>332</t>
  </si>
  <si>
    <t>3323</t>
  </si>
  <si>
    <t>7204</t>
  </si>
  <si>
    <t>ZZZZZZ</t>
  </si>
  <si>
    <t>Saint-Genès-de-Lombaud</t>
  </si>
  <si>
    <t>33409</t>
  </si>
  <si>
    <t>72</t>
  </si>
  <si>
    <t>33</t>
  </si>
  <si>
    <t>333</t>
  </si>
  <si>
    <t>3348</t>
  </si>
  <si>
    <t>7204</t>
  </si>
  <si>
    <t>ZZZZZZ</t>
  </si>
  <si>
    <t>Saint-Genis-du-Bois</t>
  </si>
  <si>
    <t>33411</t>
  </si>
  <si>
    <t>72</t>
  </si>
  <si>
    <t>33</t>
  </si>
  <si>
    <t>333</t>
  </si>
  <si>
    <t>3343</t>
  </si>
  <si>
    <t>7204</t>
  </si>
  <si>
    <t>ZZZZZZ</t>
  </si>
  <si>
    <t>Saint-Germain-de-Grave</t>
  </si>
  <si>
    <t>33412</t>
  </si>
  <si>
    <t>72</t>
  </si>
  <si>
    <t>33</t>
  </si>
  <si>
    <t>334</t>
  </si>
  <si>
    <t>3329</t>
  </si>
  <si>
    <t>7206</t>
  </si>
  <si>
    <t>ZZZZZZ</t>
  </si>
  <si>
    <t>Saint-Germain-d'Esteuil</t>
  </si>
  <si>
    <t>33413</t>
  </si>
  <si>
    <t>72</t>
  </si>
  <si>
    <t>33</t>
  </si>
  <si>
    <t>335</t>
  </si>
  <si>
    <t>3316</t>
  </si>
  <si>
    <t>7204</t>
  </si>
  <si>
    <t>ZZZZZZ</t>
  </si>
  <si>
    <t>Saint-Germain-du-Puch</t>
  </si>
  <si>
    <t>33414</t>
  </si>
  <si>
    <t>72</t>
  </si>
  <si>
    <t>33</t>
  </si>
  <si>
    <t>335</t>
  </si>
  <si>
    <t>3324</t>
  </si>
  <si>
    <t>7204</t>
  </si>
  <si>
    <t>ZZZZZZ</t>
  </si>
  <si>
    <t>Saint-Germain-de-la-Rivière</t>
  </si>
  <si>
    <t>33415</t>
  </si>
  <si>
    <t>72</t>
  </si>
  <si>
    <t>33</t>
  </si>
  <si>
    <t>331</t>
  </si>
  <si>
    <t>3339</t>
  </si>
  <si>
    <t>7204</t>
  </si>
  <si>
    <t>ZZZZZZ</t>
  </si>
  <si>
    <t>Saint-Gervais</t>
  </si>
  <si>
    <t>33416</t>
  </si>
  <si>
    <t>72</t>
  </si>
  <si>
    <t>33</t>
  </si>
  <si>
    <t>331</t>
  </si>
  <si>
    <t>3344</t>
  </si>
  <si>
    <t>7204</t>
  </si>
  <si>
    <t>ZZZZZZ</t>
  </si>
  <si>
    <t>Saint-Girons-d'Aiguevives</t>
  </si>
  <si>
    <t>33417</t>
  </si>
  <si>
    <t>72</t>
  </si>
  <si>
    <t>33</t>
  </si>
  <si>
    <t>334</t>
  </si>
  <si>
    <t>3320</t>
  </si>
  <si>
    <t>7204</t>
  </si>
  <si>
    <t>ZZZZZZ</t>
  </si>
  <si>
    <t>Sainte-Hélène</t>
  </si>
  <si>
    <t>33418</t>
  </si>
  <si>
    <t>72</t>
  </si>
  <si>
    <t>33</t>
  </si>
  <si>
    <t>333</t>
  </si>
  <si>
    <t>3338</t>
  </si>
  <si>
    <t>7204</t>
  </si>
  <si>
    <t>ZZZZZZ</t>
  </si>
  <si>
    <t>Saint-Hilaire-de-la-Noaille</t>
  </si>
  <si>
    <t>33419</t>
  </si>
  <si>
    <t>72</t>
  </si>
  <si>
    <t>33</t>
  </si>
  <si>
    <t>333</t>
  </si>
  <si>
    <t>3347</t>
  </si>
  <si>
    <t>7204</t>
  </si>
  <si>
    <t>ZZZZZZ</t>
  </si>
  <si>
    <t>Saint-Hilaire-du-Bois</t>
  </si>
  <si>
    <t>33420</t>
  </si>
  <si>
    <t>72</t>
  </si>
  <si>
    <t>33</t>
  </si>
  <si>
    <t>335</t>
  </si>
  <si>
    <t>3321</t>
  </si>
  <si>
    <t>7205</t>
  </si>
  <si>
    <t>ZZZZZZ</t>
  </si>
  <si>
    <t>Saint-Hippolyte</t>
  </si>
  <si>
    <t>33421</t>
  </si>
  <si>
    <t>72</t>
  </si>
  <si>
    <t>33</t>
  </si>
  <si>
    <t>335</t>
  </si>
  <si>
    <t>3337</t>
  </si>
  <si>
    <t>7204</t>
  </si>
  <si>
    <t>ZZZZZZ</t>
  </si>
  <si>
    <t>Saint-Jean-de-Blaignac</t>
  </si>
  <si>
    <t>33422</t>
  </si>
  <si>
    <t>72</t>
  </si>
  <si>
    <t>33</t>
  </si>
  <si>
    <t>332</t>
  </si>
  <si>
    <t>3361</t>
  </si>
  <si>
    <t>7204</t>
  </si>
  <si>
    <t>ZZZZZZ</t>
  </si>
  <si>
    <t>Saint-Jean-d'Illac</t>
  </si>
  <si>
    <t>33423</t>
  </si>
  <si>
    <t>72</t>
  </si>
  <si>
    <t>33</t>
  </si>
  <si>
    <t>334</t>
  </si>
  <si>
    <t>3333</t>
  </si>
  <si>
    <t>7206</t>
  </si>
  <si>
    <t>ZZZZZZ</t>
  </si>
  <si>
    <t>Saint-Julien-Beychevelle</t>
  </si>
  <si>
    <t>33424</t>
  </si>
  <si>
    <t>72</t>
  </si>
  <si>
    <t>33</t>
  </si>
  <si>
    <t>334</t>
  </si>
  <si>
    <t>3342</t>
  </si>
  <si>
    <t>7206</t>
  </si>
  <si>
    <t>ZZZZZZ</t>
  </si>
  <si>
    <t>Saint-Laurent-Médoc</t>
  </si>
  <si>
    <t>33425</t>
  </si>
  <si>
    <t>72</t>
  </si>
  <si>
    <t>33</t>
  </si>
  <si>
    <t>331</t>
  </si>
  <si>
    <t>3339</t>
  </si>
  <si>
    <t>7204</t>
  </si>
  <si>
    <t>ZZZZZZ</t>
  </si>
  <si>
    <t>Saint-Laurent-d'Arce</t>
  </si>
  <si>
    <t>33426</t>
  </si>
  <si>
    <t>72</t>
  </si>
  <si>
    <t>33</t>
  </si>
  <si>
    <t>335</t>
  </si>
  <si>
    <t>3321</t>
  </si>
  <si>
    <t>7205</t>
  </si>
  <si>
    <t>ZZZZZZ</t>
  </si>
  <si>
    <t>Saint-Laurent-des-Combes</t>
  </si>
  <si>
    <t>33427</t>
  </si>
  <si>
    <t>72</t>
  </si>
  <si>
    <t>33</t>
  </si>
  <si>
    <t>333</t>
  </si>
  <si>
    <t>3343</t>
  </si>
  <si>
    <t>7204</t>
  </si>
  <si>
    <t>ZZZZZZ</t>
  </si>
  <si>
    <t>Saint-Laurent-du-Bois</t>
  </si>
  <si>
    <t>33428</t>
  </si>
  <si>
    <t>72</t>
  </si>
  <si>
    <t>33</t>
  </si>
  <si>
    <t>333</t>
  </si>
  <si>
    <t>3343</t>
  </si>
  <si>
    <t>7204</t>
  </si>
  <si>
    <t>ZZZZZZ</t>
  </si>
  <si>
    <t>Saint-Laurent-du-Plan</t>
  </si>
  <si>
    <t>33429</t>
  </si>
  <si>
    <t>72</t>
  </si>
  <si>
    <t>33</t>
  </si>
  <si>
    <t>333</t>
  </si>
  <si>
    <t>3345</t>
  </si>
  <si>
    <t>7204</t>
  </si>
  <si>
    <t>ZZZZZZ</t>
  </si>
  <si>
    <t>Saint-Léger-de-Balson</t>
  </si>
  <si>
    <t>33431</t>
  </si>
  <si>
    <t>72</t>
  </si>
  <si>
    <t>33</t>
  </si>
  <si>
    <t>332</t>
  </si>
  <si>
    <t>3323</t>
  </si>
  <si>
    <t>7204</t>
  </si>
  <si>
    <t>ZZZZZZ</t>
  </si>
  <si>
    <t>Saint-Léon</t>
  </si>
  <si>
    <t>33432</t>
  </si>
  <si>
    <t>72</t>
  </si>
  <si>
    <t>33</t>
  </si>
  <si>
    <t>333</t>
  </si>
  <si>
    <t>3328</t>
  </si>
  <si>
    <t>7204</t>
  </si>
  <si>
    <t>ZZZZZZ</t>
  </si>
  <si>
    <t>Saint-Loubert</t>
  </si>
  <si>
    <t>33433</t>
  </si>
  <si>
    <t>72</t>
  </si>
  <si>
    <t>33</t>
  </si>
  <si>
    <t>332</t>
  </si>
  <si>
    <t>3319</t>
  </si>
  <si>
    <t>7204</t>
  </si>
  <si>
    <t>ZZZZZZ</t>
  </si>
  <si>
    <t>Saint-Loubès</t>
  </si>
  <si>
    <t>33434</t>
  </si>
  <si>
    <t>72</t>
  </si>
  <si>
    <t>33</t>
  </si>
  <si>
    <t>332</t>
  </si>
  <si>
    <t>3360</t>
  </si>
  <si>
    <t>7204</t>
  </si>
  <si>
    <t>ZZZZZZ</t>
  </si>
  <si>
    <t>Saint-Louis-de-Montferrand</t>
  </si>
  <si>
    <t>33435</t>
  </si>
  <si>
    <t>72</t>
  </si>
  <si>
    <t>33</t>
  </si>
  <si>
    <t>333</t>
  </si>
  <si>
    <t>3343</t>
  </si>
  <si>
    <t>7204</t>
  </si>
  <si>
    <t>ZZZZZZ</t>
  </si>
  <si>
    <t>Saint-Macaire</t>
  </si>
  <si>
    <t>33436</t>
  </si>
  <si>
    <t>72</t>
  </si>
  <si>
    <t>33</t>
  </si>
  <si>
    <t>336</t>
  </si>
  <si>
    <t>3305</t>
  </si>
  <si>
    <t>7204</t>
  </si>
  <si>
    <t>ZZZZZZ</t>
  </si>
  <si>
    <t>Saint-Magne</t>
  </si>
  <si>
    <t>33437</t>
  </si>
  <si>
    <t>72</t>
  </si>
  <si>
    <t>33</t>
  </si>
  <si>
    <t>335</t>
  </si>
  <si>
    <t>3321</t>
  </si>
  <si>
    <t>7205</t>
  </si>
  <si>
    <t>ZZZZZZ</t>
  </si>
  <si>
    <t>Saint-Magne-de-Castillon</t>
  </si>
  <si>
    <t>33438</t>
  </si>
  <si>
    <t>72</t>
  </si>
  <si>
    <t>33</t>
  </si>
  <si>
    <t>333</t>
  </si>
  <si>
    <t>3343</t>
  </si>
  <si>
    <t>7204</t>
  </si>
  <si>
    <t>ZZZZZZ</t>
  </si>
  <si>
    <t>Saint-Maixant</t>
  </si>
  <si>
    <t>33439</t>
  </si>
  <si>
    <t>72</t>
  </si>
  <si>
    <t>33</t>
  </si>
  <si>
    <t>331</t>
  </si>
  <si>
    <t>3344</t>
  </si>
  <si>
    <t>7204</t>
  </si>
  <si>
    <t>ZZZZZZ</t>
  </si>
  <si>
    <t>Saint-Mariens</t>
  </si>
  <si>
    <t>33440</t>
  </si>
  <si>
    <t>72</t>
  </si>
  <si>
    <t>33</t>
  </si>
  <si>
    <t>333</t>
  </si>
  <si>
    <t>3343</t>
  </si>
  <si>
    <t>7204</t>
  </si>
  <si>
    <t>ZZZZZZ</t>
  </si>
  <si>
    <t>Saint-Martial</t>
  </si>
  <si>
    <t>33441</t>
  </si>
  <si>
    <t>72</t>
  </si>
  <si>
    <t>33</t>
  </si>
  <si>
    <t>331</t>
  </si>
  <si>
    <t>3307</t>
  </si>
  <si>
    <t>7204</t>
  </si>
  <si>
    <t>ZZZZZZ</t>
  </si>
  <si>
    <t>Saint-Martin-Lacaussade</t>
  </si>
  <si>
    <t>33442</t>
  </si>
  <si>
    <t>72</t>
  </si>
  <si>
    <t>33</t>
  </si>
  <si>
    <t>335</t>
  </si>
  <si>
    <t>3326</t>
  </si>
  <si>
    <t>7205</t>
  </si>
  <si>
    <t>ZZZZZZ</t>
  </si>
  <si>
    <t>Saint-Martin-de-Laye</t>
  </si>
  <si>
    <t>33443</t>
  </si>
  <si>
    <t>72</t>
  </si>
  <si>
    <t>33</t>
  </si>
  <si>
    <t>333</t>
  </si>
  <si>
    <t>3347</t>
  </si>
  <si>
    <t>7204</t>
  </si>
  <si>
    <t>ZZZZZZ</t>
  </si>
  <si>
    <t>Saint-Martin-de-Lerm</t>
  </si>
  <si>
    <t>33444</t>
  </si>
  <si>
    <t>72</t>
  </si>
  <si>
    <t>33</t>
  </si>
  <si>
    <t>333</t>
  </si>
  <si>
    <t>3343</t>
  </si>
  <si>
    <t>7204</t>
  </si>
  <si>
    <t>ZZZZZZ</t>
  </si>
  <si>
    <t>Saint-Martin-de-Sescas</t>
  </si>
  <si>
    <t>33445</t>
  </si>
  <si>
    <t>72</t>
  </si>
  <si>
    <t>33</t>
  </si>
  <si>
    <t>335</t>
  </si>
  <si>
    <t>3326</t>
  </si>
  <si>
    <t>7205</t>
  </si>
  <si>
    <t>ZZZZZZ</t>
  </si>
  <si>
    <t>Saint-Martin-du-Bois</t>
  </si>
  <si>
    <t>33446</t>
  </si>
  <si>
    <t>72</t>
  </si>
  <si>
    <t>33</t>
  </si>
  <si>
    <t>333</t>
  </si>
  <si>
    <t>3347</t>
  </si>
  <si>
    <t>7204</t>
  </si>
  <si>
    <t>ZZZZZZ</t>
  </si>
  <si>
    <t>Saint-Martin-du-Puy</t>
  </si>
  <si>
    <t>33447</t>
  </si>
  <si>
    <t>72</t>
  </si>
  <si>
    <t>33</t>
  </si>
  <si>
    <t>335</t>
  </si>
  <si>
    <t>3322</t>
  </si>
  <si>
    <t>7205</t>
  </si>
  <si>
    <t>ZZZZZZ</t>
  </si>
  <si>
    <t>Saint-Médard-de-Guizières</t>
  </si>
  <si>
    <t>33448</t>
  </si>
  <si>
    <t>72</t>
  </si>
  <si>
    <t>33</t>
  </si>
  <si>
    <t>332</t>
  </si>
  <si>
    <t>3327</t>
  </si>
  <si>
    <t>7204</t>
  </si>
  <si>
    <t>ZZZZZZ</t>
  </si>
  <si>
    <t>Saint-Médard-d'Eyrans</t>
  </si>
  <si>
    <t>33449</t>
  </si>
  <si>
    <t>72</t>
  </si>
  <si>
    <t>33</t>
  </si>
  <si>
    <t>332</t>
  </si>
  <si>
    <t>3363</t>
  </si>
  <si>
    <t>7204</t>
  </si>
  <si>
    <t>ZZZZZZ</t>
  </si>
  <si>
    <t>Saint-Médard-en-Jalles</t>
  </si>
  <si>
    <t>33450</t>
  </si>
  <si>
    <t>72</t>
  </si>
  <si>
    <t>33</t>
  </si>
  <si>
    <t>333</t>
  </si>
  <si>
    <t>3318</t>
  </si>
  <si>
    <t>7204</t>
  </si>
  <si>
    <t>ZZZZZZ</t>
  </si>
  <si>
    <t>Saint-Michel-de-Castelnau</t>
  </si>
  <si>
    <t>33451</t>
  </si>
  <si>
    <t>72</t>
  </si>
  <si>
    <t>33</t>
  </si>
  <si>
    <t>335</t>
  </si>
  <si>
    <t>3324</t>
  </si>
  <si>
    <t>7205</t>
  </si>
  <si>
    <t>ZZZZZZ</t>
  </si>
  <si>
    <t>Saint-Michel-de-Fronsac</t>
  </si>
  <si>
    <t>33452</t>
  </si>
  <si>
    <t>72</t>
  </si>
  <si>
    <t>33</t>
  </si>
  <si>
    <t>333</t>
  </si>
  <si>
    <t>3336</t>
  </si>
  <si>
    <t>7204</t>
  </si>
  <si>
    <t>ZZZZZZ</t>
  </si>
  <si>
    <t>Saint-Michel-de-Rieufret</t>
  </si>
  <si>
    <t>33453</t>
  </si>
  <si>
    <t>72</t>
  </si>
  <si>
    <t>33</t>
  </si>
  <si>
    <t>333</t>
  </si>
  <si>
    <t>3338</t>
  </si>
  <si>
    <t>7210</t>
  </si>
  <si>
    <t>ZZZZZZ</t>
  </si>
  <si>
    <t>Saint-Michel-de-Lapujade</t>
  </si>
  <si>
    <t>33454</t>
  </si>
  <si>
    <t>72</t>
  </si>
  <si>
    <t>33</t>
  </si>
  <si>
    <t>332</t>
  </si>
  <si>
    <t>3327</t>
  </si>
  <si>
    <t>7204</t>
  </si>
  <si>
    <t>ZZZZZZ</t>
  </si>
  <si>
    <t>Saint-Morillon</t>
  </si>
  <si>
    <t>33456</t>
  </si>
  <si>
    <t>72</t>
  </si>
  <si>
    <t>33</t>
  </si>
  <si>
    <t>331</t>
  </si>
  <si>
    <t>3340</t>
  </si>
  <si>
    <t>7204</t>
  </si>
  <si>
    <t>ZZZZZZ</t>
  </si>
  <si>
    <t>Saint-Palais</t>
  </si>
  <si>
    <t>33457</t>
  </si>
  <si>
    <t>72</t>
  </si>
  <si>
    <t>33</t>
  </si>
  <si>
    <t>333</t>
  </si>
  <si>
    <t>3328</t>
  </si>
  <si>
    <t>7204</t>
  </si>
  <si>
    <t>ZZZZZZ</t>
  </si>
  <si>
    <t>Saint-Pardon-de-Conques</t>
  </si>
  <si>
    <t>33458</t>
  </si>
  <si>
    <t>72</t>
  </si>
  <si>
    <t>33</t>
  </si>
  <si>
    <t>331</t>
  </si>
  <si>
    <t>3307</t>
  </si>
  <si>
    <t>7204</t>
  </si>
  <si>
    <t>ZZZZZZ</t>
  </si>
  <si>
    <t>Saint-Paul</t>
  </si>
  <si>
    <t>33459</t>
  </si>
  <si>
    <t>72</t>
  </si>
  <si>
    <t>33</t>
  </si>
  <si>
    <t>335</t>
  </si>
  <si>
    <t>3321</t>
  </si>
  <si>
    <t>7205</t>
  </si>
  <si>
    <t>ZZZZZZ</t>
  </si>
  <si>
    <t>Saint-Pey-d'Armens</t>
  </si>
  <si>
    <t>33460</t>
  </si>
  <si>
    <t>72</t>
  </si>
  <si>
    <t>33</t>
  </si>
  <si>
    <t>335</t>
  </si>
  <si>
    <t>3337</t>
  </si>
  <si>
    <t>7204</t>
  </si>
  <si>
    <t>ZZZZZZ</t>
  </si>
  <si>
    <t>Saint-Pey-de-Castets</t>
  </si>
  <si>
    <t>33461</t>
  </si>
  <si>
    <t>72</t>
  </si>
  <si>
    <t>33</t>
  </si>
  <si>
    <t>335</t>
  </si>
  <si>
    <t>3321</t>
  </si>
  <si>
    <t>7205</t>
  </si>
  <si>
    <t>ZZZZZZ</t>
  </si>
  <si>
    <t>Saint-Philippe-d'Aiguille</t>
  </si>
  <si>
    <t>33462</t>
  </si>
  <si>
    <t>72</t>
  </si>
  <si>
    <t>33</t>
  </si>
  <si>
    <t>335</t>
  </si>
  <si>
    <t>3341</t>
  </si>
  <si>
    <t>7201</t>
  </si>
  <si>
    <t>ZZZZZZ</t>
  </si>
  <si>
    <t>Saint-Philippe-du-Seignal</t>
  </si>
  <si>
    <t>33463</t>
  </si>
  <si>
    <t>72</t>
  </si>
  <si>
    <t>33</t>
  </si>
  <si>
    <t>333</t>
  </si>
  <si>
    <t>3343</t>
  </si>
  <si>
    <t>7204</t>
  </si>
  <si>
    <t>ZZZZZZ</t>
  </si>
  <si>
    <t>Saint-Pierre-d'Aurillac</t>
  </si>
  <si>
    <t>33464</t>
  </si>
  <si>
    <t>72</t>
  </si>
  <si>
    <t>33</t>
  </si>
  <si>
    <t>333</t>
  </si>
  <si>
    <t>3348</t>
  </si>
  <si>
    <t>7204</t>
  </si>
  <si>
    <t>ZZZZZZ</t>
  </si>
  <si>
    <t>Saint-Pierre-de-Bat</t>
  </si>
  <si>
    <t>33465</t>
  </si>
  <si>
    <t>72</t>
  </si>
  <si>
    <t>33</t>
  </si>
  <si>
    <t>333</t>
  </si>
  <si>
    <t>3328</t>
  </si>
  <si>
    <t>7204</t>
  </si>
  <si>
    <t>ZZZZZZ</t>
  </si>
  <si>
    <t>Saint-Pierre-de-Mons</t>
  </si>
  <si>
    <t>33466</t>
  </si>
  <si>
    <t>72</t>
  </si>
  <si>
    <t>33</t>
  </si>
  <si>
    <t>335</t>
  </si>
  <si>
    <t>3316</t>
  </si>
  <si>
    <t>7204</t>
  </si>
  <si>
    <t>ZZZZZZ</t>
  </si>
  <si>
    <t>Saint-Quentin-de-Baron</t>
  </si>
  <si>
    <t>33467</t>
  </si>
  <si>
    <t>72</t>
  </si>
  <si>
    <t>33</t>
  </si>
  <si>
    <t>335</t>
  </si>
  <si>
    <t>3341</t>
  </si>
  <si>
    <t>7201</t>
  </si>
  <si>
    <t>ZZZZZZ</t>
  </si>
  <si>
    <t>Saint-Quentin-de-Caplong</t>
  </si>
  <si>
    <t>33468</t>
  </si>
  <si>
    <t>72</t>
  </si>
  <si>
    <t>33</t>
  </si>
  <si>
    <t>335</t>
  </si>
  <si>
    <t>3337</t>
  </si>
  <si>
    <t>7205</t>
  </si>
  <si>
    <t>ZZZZZZ</t>
  </si>
  <si>
    <t>Sainte-Radegonde</t>
  </si>
  <si>
    <t>33470</t>
  </si>
  <si>
    <t>72</t>
  </si>
  <si>
    <t>33</t>
  </si>
  <si>
    <t>335</t>
  </si>
  <si>
    <t>3324</t>
  </si>
  <si>
    <t>7204</t>
  </si>
  <si>
    <t>ZZZZZZ</t>
  </si>
  <si>
    <t>Saint-Romain-la-Virvée</t>
  </si>
  <si>
    <t>33471</t>
  </si>
  <si>
    <t>72</t>
  </si>
  <si>
    <t>33</t>
  </si>
  <si>
    <t>334</t>
  </si>
  <si>
    <t>3333</t>
  </si>
  <si>
    <t>7206</t>
  </si>
  <si>
    <t>ZZZZZZ</t>
  </si>
  <si>
    <t>Saint-Sauveur</t>
  </si>
  <si>
    <t>33472</t>
  </si>
  <si>
    <t>72</t>
  </si>
  <si>
    <t>33</t>
  </si>
  <si>
    <t>335</t>
  </si>
  <si>
    <t>3331</t>
  </si>
  <si>
    <t>7205</t>
  </si>
  <si>
    <t>ZZZZZZ</t>
  </si>
  <si>
    <t>Saint-Sauveur-de-Puynormand</t>
  </si>
  <si>
    <t>33473</t>
  </si>
  <si>
    <t>72</t>
  </si>
  <si>
    <t>33</t>
  </si>
  <si>
    <t>331</t>
  </si>
  <si>
    <t>3344</t>
  </si>
  <si>
    <t>7204</t>
  </si>
  <si>
    <t>ZZZZZZ</t>
  </si>
  <si>
    <t>Saint-Savin</t>
  </si>
  <si>
    <t>33474</t>
  </si>
  <si>
    <t>72</t>
  </si>
  <si>
    <t>33</t>
  </si>
  <si>
    <t>332</t>
  </si>
  <si>
    <t>3327</t>
  </si>
  <si>
    <t>7204</t>
  </si>
  <si>
    <t>ZZZZZZ</t>
  </si>
  <si>
    <t>Saint-Selve</t>
  </si>
  <si>
    <t>33475</t>
  </si>
  <si>
    <t>72</t>
  </si>
  <si>
    <t>33</t>
  </si>
  <si>
    <t>331</t>
  </si>
  <si>
    <t>3315</t>
  </si>
  <si>
    <t>7204</t>
  </si>
  <si>
    <t>ZZZZZZ</t>
  </si>
  <si>
    <t>Saint-Seurin-de-Bourg</t>
  </si>
  <si>
    <t>33476</t>
  </si>
  <si>
    <t>72</t>
  </si>
  <si>
    <t>33</t>
  </si>
  <si>
    <t>334</t>
  </si>
  <si>
    <t>3333</t>
  </si>
  <si>
    <t>7206</t>
  </si>
  <si>
    <t>ZZZZZZ</t>
  </si>
  <si>
    <t>Saint-Seurin-de-Cadourne</t>
  </si>
  <si>
    <t>33477</t>
  </si>
  <si>
    <t>72</t>
  </si>
  <si>
    <t>33</t>
  </si>
  <si>
    <t>331</t>
  </si>
  <si>
    <t>3307</t>
  </si>
  <si>
    <t>7204</t>
  </si>
  <si>
    <t>ZZZZZZ</t>
  </si>
  <si>
    <t>Saint-Seurin-de-Cursac</t>
  </si>
  <si>
    <t>33478</t>
  </si>
  <si>
    <t>72</t>
  </si>
  <si>
    <t>33</t>
  </si>
  <si>
    <t>335</t>
  </si>
  <si>
    <t>3322</t>
  </si>
  <si>
    <t>7205</t>
  </si>
  <si>
    <t>ZZZZZZ</t>
  </si>
  <si>
    <t>Saint-Seurin-sur-l'Isle</t>
  </si>
  <si>
    <t>33479</t>
  </si>
  <si>
    <t>72</t>
  </si>
  <si>
    <t>33</t>
  </si>
  <si>
    <t>333</t>
  </si>
  <si>
    <t>3338</t>
  </si>
  <si>
    <t>7204</t>
  </si>
  <si>
    <t>ZZZZZZ</t>
  </si>
  <si>
    <t>Saint-Sève</t>
  </si>
  <si>
    <t>33480</t>
  </si>
  <si>
    <t>72</t>
  </si>
  <si>
    <t>33</t>
  </si>
  <si>
    <t>335</t>
  </si>
  <si>
    <t>3330</t>
  </si>
  <si>
    <t>7205</t>
  </si>
  <si>
    <t>ZZZZZZ</t>
  </si>
  <si>
    <t>Saint-Sulpice-de-Faleyrens</t>
  </si>
  <si>
    <t>33481</t>
  </si>
  <si>
    <t>72</t>
  </si>
  <si>
    <t>33</t>
  </si>
  <si>
    <t>333</t>
  </si>
  <si>
    <t>3332</t>
  </si>
  <si>
    <t>7204</t>
  </si>
  <si>
    <t>ZZZZZZ</t>
  </si>
  <si>
    <t>Saint-Sulpice-de-Guilleragues</t>
  </si>
  <si>
    <t>33482</t>
  </si>
  <si>
    <t>72</t>
  </si>
  <si>
    <t>33</t>
  </si>
  <si>
    <t>333</t>
  </si>
  <si>
    <t>3347</t>
  </si>
  <si>
    <t>7204</t>
  </si>
  <si>
    <t>ZZZZZZ</t>
  </si>
  <si>
    <t>Saint-Sulpice-de-Pommiers</t>
  </si>
  <si>
    <t>33483</t>
  </si>
  <si>
    <t>72</t>
  </si>
  <si>
    <t>33</t>
  </si>
  <si>
    <t>332</t>
  </si>
  <si>
    <t>3319</t>
  </si>
  <si>
    <t>7204</t>
  </si>
  <si>
    <t>ZZZZZZ</t>
  </si>
  <si>
    <t>Saint-Sulpice-et-Cameyrac</t>
  </si>
  <si>
    <t>33484</t>
  </si>
  <si>
    <t>72</t>
  </si>
  <si>
    <t>33</t>
  </si>
  <si>
    <t>333</t>
  </si>
  <si>
    <t>3345</t>
  </si>
  <si>
    <t>7207</t>
  </si>
  <si>
    <t>ZZZZZZ</t>
  </si>
  <si>
    <t>Saint-Symphorien</t>
  </si>
  <si>
    <t>33485</t>
  </si>
  <si>
    <t>72</t>
  </si>
  <si>
    <t>33</t>
  </si>
  <si>
    <t>335</t>
  </si>
  <si>
    <t>3321</t>
  </si>
  <si>
    <t>7204</t>
  </si>
  <si>
    <t>ZZZZZZ</t>
  </si>
  <si>
    <t>Sainte-Terre</t>
  </si>
  <si>
    <t>33486</t>
  </si>
  <si>
    <t>72</t>
  </si>
  <si>
    <t>33</t>
  </si>
  <si>
    <t>331</t>
  </si>
  <si>
    <t>3315</t>
  </si>
  <si>
    <t>7204</t>
  </si>
  <si>
    <t>ZZZZZZ</t>
  </si>
  <si>
    <t>Saint-Trojan</t>
  </si>
  <si>
    <t>33487</t>
  </si>
  <si>
    <t>72</t>
  </si>
  <si>
    <t>33</t>
  </si>
  <si>
    <t>332</t>
  </si>
  <si>
    <t>3319</t>
  </si>
  <si>
    <t>7204</t>
  </si>
  <si>
    <t>ZZZZZZ</t>
  </si>
  <si>
    <t>Saint-Vincent-de-Paul</t>
  </si>
  <si>
    <t>33488</t>
  </si>
  <si>
    <t>72</t>
  </si>
  <si>
    <t>33</t>
  </si>
  <si>
    <t>335</t>
  </si>
  <si>
    <t>3337</t>
  </si>
  <si>
    <t>7204</t>
  </si>
  <si>
    <t>ZZZZZZ</t>
  </si>
  <si>
    <t>Saint-Vincent-de-Pertignas</t>
  </si>
  <si>
    <t>33489</t>
  </si>
  <si>
    <t>72</t>
  </si>
  <si>
    <t>33</t>
  </si>
  <si>
    <t>331</t>
  </si>
  <si>
    <t>3344</t>
  </si>
  <si>
    <t>7204</t>
  </si>
  <si>
    <t>ZZZZZZ</t>
  </si>
  <si>
    <t>Saint-Vivien-de-Blaye</t>
  </si>
  <si>
    <t>33490</t>
  </si>
  <si>
    <t>72</t>
  </si>
  <si>
    <t>33</t>
  </si>
  <si>
    <t>334</t>
  </si>
  <si>
    <t>3346</t>
  </si>
  <si>
    <t>7206</t>
  </si>
  <si>
    <t>ZZZZZZ</t>
  </si>
  <si>
    <t>Saint-Vivien-de-Médoc</t>
  </si>
  <si>
    <t>33491</t>
  </si>
  <si>
    <t>72</t>
  </si>
  <si>
    <t>33</t>
  </si>
  <si>
    <t>333</t>
  </si>
  <si>
    <t>3332</t>
  </si>
  <si>
    <t>7204</t>
  </si>
  <si>
    <t>ZZZZZZ</t>
  </si>
  <si>
    <t>Saint-Vivien-de-Monségur</t>
  </si>
  <si>
    <t>33492</t>
  </si>
  <si>
    <t>72</t>
  </si>
  <si>
    <t>33</t>
  </si>
  <si>
    <t>331</t>
  </si>
  <si>
    <t>3344</t>
  </si>
  <si>
    <t>7204</t>
  </si>
  <si>
    <t>ZZZZZZ</t>
  </si>
  <si>
    <t>Saint-Yzan-de-Soudiac</t>
  </si>
  <si>
    <t>33493</t>
  </si>
  <si>
    <t>72</t>
  </si>
  <si>
    <t>33</t>
  </si>
  <si>
    <t>334</t>
  </si>
  <si>
    <t>3329</t>
  </si>
  <si>
    <t>7206</t>
  </si>
  <si>
    <t>ZZZZZZ</t>
  </si>
  <si>
    <t>Saint-Yzans-de-Médoc</t>
  </si>
  <si>
    <t>33494</t>
  </si>
  <si>
    <t>72</t>
  </si>
  <si>
    <t>33</t>
  </si>
  <si>
    <t>334</t>
  </si>
  <si>
    <t>3320</t>
  </si>
  <si>
    <t>7204</t>
  </si>
  <si>
    <t>ZZZZZZ</t>
  </si>
  <si>
    <t>Salaunes</t>
  </si>
  <si>
    <t>33495</t>
  </si>
  <si>
    <t>72</t>
  </si>
  <si>
    <t>33</t>
  </si>
  <si>
    <t>331</t>
  </si>
  <si>
    <t>3339</t>
  </si>
  <si>
    <t>7204</t>
  </si>
  <si>
    <t>ZZZZZZ</t>
  </si>
  <si>
    <t>Salignac</t>
  </si>
  <si>
    <t>33496</t>
  </si>
  <si>
    <t>72</t>
  </si>
  <si>
    <t>33</t>
  </si>
  <si>
    <t>332</t>
  </si>
  <si>
    <t>3323</t>
  </si>
  <si>
    <t>7204</t>
  </si>
  <si>
    <t>ZZZZZZ</t>
  </si>
  <si>
    <t>Salleboeuf</t>
  </si>
  <si>
    <t>33498</t>
  </si>
  <si>
    <t>72</t>
  </si>
  <si>
    <t>33</t>
  </si>
  <si>
    <t>336</t>
  </si>
  <si>
    <t>3305</t>
  </si>
  <si>
    <t>7207</t>
  </si>
  <si>
    <t>ZZZZZZ</t>
  </si>
  <si>
    <t>Salles</t>
  </si>
  <si>
    <t>33499</t>
  </si>
  <si>
    <t>72</t>
  </si>
  <si>
    <t>33</t>
  </si>
  <si>
    <t>335</t>
  </si>
  <si>
    <t>3321</t>
  </si>
  <si>
    <t>7205</t>
  </si>
  <si>
    <t>ZZZZZZ</t>
  </si>
  <si>
    <t>Les Salles-de-Castillon</t>
  </si>
  <si>
    <t>33500</t>
  </si>
  <si>
    <t>72</t>
  </si>
  <si>
    <t>33</t>
  </si>
  <si>
    <t>331</t>
  </si>
  <si>
    <t>3315</t>
  </si>
  <si>
    <t>7204</t>
  </si>
  <si>
    <t>ZZZZZZ</t>
  </si>
  <si>
    <t>Samonac</t>
  </si>
  <si>
    <t>33501</t>
  </si>
  <si>
    <t>72</t>
  </si>
  <si>
    <t>33</t>
  </si>
  <si>
    <t>332</t>
  </si>
  <si>
    <t>3327</t>
  </si>
  <si>
    <t>7204</t>
  </si>
  <si>
    <t>ZZZZZZ</t>
  </si>
  <si>
    <t>Saucats</t>
  </si>
  <si>
    <t>33502</t>
  </si>
  <si>
    <t>72</t>
  </si>
  <si>
    <t>33</t>
  </si>
  <si>
    <t>331</t>
  </si>
  <si>
    <t>3344</t>
  </si>
  <si>
    <t>7204</t>
  </si>
  <si>
    <t>ZZZZZZ</t>
  </si>
  <si>
    <t>Saugon</t>
  </si>
  <si>
    <t>33503</t>
  </si>
  <si>
    <t>72</t>
  </si>
  <si>
    <t>33</t>
  </si>
  <si>
    <t>334</t>
  </si>
  <si>
    <t>3320</t>
  </si>
  <si>
    <t>7204</t>
  </si>
  <si>
    <t>ZZZZZZ</t>
  </si>
  <si>
    <t>Saumos</t>
  </si>
  <si>
    <t>33504</t>
  </si>
  <si>
    <t>72</t>
  </si>
  <si>
    <t>33</t>
  </si>
  <si>
    <t>333</t>
  </si>
  <si>
    <t>3328</t>
  </si>
  <si>
    <t>7204</t>
  </si>
  <si>
    <t>ZZZZZZ</t>
  </si>
  <si>
    <t>Sauternes</t>
  </si>
  <si>
    <t>33505</t>
  </si>
  <si>
    <t>72</t>
  </si>
  <si>
    <t>33</t>
  </si>
  <si>
    <t>332</t>
  </si>
  <si>
    <t>3323</t>
  </si>
  <si>
    <t>7204</t>
  </si>
  <si>
    <t>ZZZZZZ</t>
  </si>
  <si>
    <t>La Sauve</t>
  </si>
  <si>
    <t>33506</t>
  </si>
  <si>
    <t>72</t>
  </si>
  <si>
    <t>33</t>
  </si>
  <si>
    <t>333</t>
  </si>
  <si>
    <t>3347</t>
  </si>
  <si>
    <t>7204</t>
  </si>
  <si>
    <t>ZZZZZZ</t>
  </si>
  <si>
    <t>Sauveterre-de-Guyenne</t>
  </si>
  <si>
    <t>33507</t>
  </si>
  <si>
    <t>72</t>
  </si>
  <si>
    <t>33</t>
  </si>
  <si>
    <t>333</t>
  </si>
  <si>
    <t>3304</t>
  </si>
  <si>
    <t>7204</t>
  </si>
  <si>
    <t>ZZZZZZ</t>
  </si>
  <si>
    <t>Sauviac</t>
  </si>
  <si>
    <t>33508</t>
  </si>
  <si>
    <t>72</t>
  </si>
  <si>
    <t>33</t>
  </si>
  <si>
    <t>333</t>
  </si>
  <si>
    <t>3303</t>
  </si>
  <si>
    <t>7204</t>
  </si>
  <si>
    <t>ZZZZZZ</t>
  </si>
  <si>
    <t>Savignac</t>
  </si>
  <si>
    <t>33509</t>
  </si>
  <si>
    <t>72</t>
  </si>
  <si>
    <t>33</t>
  </si>
  <si>
    <t>335</t>
  </si>
  <si>
    <t>3326</t>
  </si>
  <si>
    <t>7205</t>
  </si>
  <si>
    <t>ZZZZZZ</t>
  </si>
  <si>
    <t>Savignac-de-l'Isle</t>
  </si>
  <si>
    <t>33510</t>
  </si>
  <si>
    <t>72</t>
  </si>
  <si>
    <t>33</t>
  </si>
  <si>
    <t>333</t>
  </si>
  <si>
    <t>3343</t>
  </si>
  <si>
    <t>7204</t>
  </si>
  <si>
    <t>ZZZZZZ</t>
  </si>
  <si>
    <t>Semens</t>
  </si>
  <si>
    <t>33511</t>
  </si>
  <si>
    <t>72</t>
  </si>
  <si>
    <t>33</t>
  </si>
  <si>
    <t>333</t>
  </si>
  <si>
    <t>3325</t>
  </si>
  <si>
    <t>7204</t>
  </si>
  <si>
    <t>ZZZZZZ</t>
  </si>
  <si>
    <t>Sendets</t>
  </si>
  <si>
    <t>33512</t>
  </si>
  <si>
    <t>72</t>
  </si>
  <si>
    <t>33</t>
  </si>
  <si>
    <t>333</t>
  </si>
  <si>
    <t>3303</t>
  </si>
  <si>
    <t>7204</t>
  </si>
  <si>
    <t>ZZZZZZ</t>
  </si>
  <si>
    <t>Sigalens</t>
  </si>
  <si>
    <t>33513</t>
  </si>
  <si>
    <t>72</t>
  </si>
  <si>
    <t>33</t>
  </si>
  <si>
    <t>333</t>
  </si>
  <si>
    <t>3325</t>
  </si>
  <si>
    <t>7204</t>
  </si>
  <si>
    <t>ZZZZZZ</t>
  </si>
  <si>
    <t>Sillas</t>
  </si>
  <si>
    <t>33514</t>
  </si>
  <si>
    <t>72</t>
  </si>
  <si>
    <t>33</t>
  </si>
  <si>
    <t>334</t>
  </si>
  <si>
    <t>3346</t>
  </si>
  <si>
    <t>7206</t>
  </si>
  <si>
    <t>ZZZZZZ</t>
  </si>
  <si>
    <t>Soulac-sur-Mer</t>
  </si>
  <si>
    <t>33515</t>
  </si>
  <si>
    <t>72</t>
  </si>
  <si>
    <t>33</t>
  </si>
  <si>
    <t>333</t>
  </si>
  <si>
    <t>3348</t>
  </si>
  <si>
    <t>7204</t>
  </si>
  <si>
    <t>ZZZZZZ</t>
  </si>
  <si>
    <t>Soulignac</t>
  </si>
  <si>
    <t>33516</t>
  </si>
  <si>
    <t>72</t>
  </si>
  <si>
    <t>33</t>
  </si>
  <si>
    <t>333</t>
  </si>
  <si>
    <t>3334</t>
  </si>
  <si>
    <t>7204</t>
  </si>
  <si>
    <t>ZZZZZZ</t>
  </si>
  <si>
    <t>Soussac</t>
  </si>
  <si>
    <t>33517</t>
  </si>
  <si>
    <t>72</t>
  </si>
  <si>
    <t>33</t>
  </si>
  <si>
    <t>334</t>
  </si>
  <si>
    <t>3320</t>
  </si>
  <si>
    <t>7204</t>
  </si>
  <si>
    <t>ZZZZZZ</t>
  </si>
  <si>
    <t>Soussans</t>
  </si>
  <si>
    <t>33518</t>
  </si>
  <si>
    <t>72</t>
  </si>
  <si>
    <t>33</t>
  </si>
  <si>
    <t>332</t>
  </si>
  <si>
    <t>3323</t>
  </si>
  <si>
    <t>7204</t>
  </si>
  <si>
    <t>ZZZZZZ</t>
  </si>
  <si>
    <t>Tabanac</t>
  </si>
  <si>
    <t>33519</t>
  </si>
  <si>
    <t>72</t>
  </si>
  <si>
    <t>33</t>
  </si>
  <si>
    <t>332</t>
  </si>
  <si>
    <t>3363</t>
  </si>
  <si>
    <t>7204</t>
  </si>
  <si>
    <t>ZZZZZZ</t>
  </si>
  <si>
    <t>Le Taillan-Médoc</t>
  </si>
  <si>
    <t>33520</t>
  </si>
  <si>
    <t>72</t>
  </si>
  <si>
    <t>33</t>
  </si>
  <si>
    <t>333</t>
  </si>
  <si>
    <t>3332</t>
  </si>
  <si>
    <t>7204</t>
  </si>
  <si>
    <t>ZZZZZZ</t>
  </si>
  <si>
    <t>Taillecavat</t>
  </si>
  <si>
    <t>33521</t>
  </si>
  <si>
    <t>72</t>
  </si>
  <si>
    <t>33</t>
  </si>
  <si>
    <t>334</t>
  </si>
  <si>
    <t>3346</t>
  </si>
  <si>
    <t>7206</t>
  </si>
  <si>
    <t>ZZZZZZ</t>
  </si>
  <si>
    <t>Talais</t>
  </si>
  <si>
    <t>33522</t>
  </si>
  <si>
    <t>72</t>
  </si>
  <si>
    <t>33</t>
  </si>
  <si>
    <t>332</t>
  </si>
  <si>
    <t>3356</t>
  </si>
  <si>
    <t>7204</t>
  </si>
  <si>
    <t>ZZZZZZ</t>
  </si>
  <si>
    <t>Talence</t>
  </si>
  <si>
    <t>33523</t>
  </si>
  <si>
    <t>72</t>
  </si>
  <si>
    <t>33</t>
  </si>
  <si>
    <t>333</t>
  </si>
  <si>
    <t>3348</t>
  </si>
  <si>
    <t>7204</t>
  </si>
  <si>
    <t>ZZZZZZ</t>
  </si>
  <si>
    <t>Targon</t>
  </si>
  <si>
    <t>33524</t>
  </si>
  <si>
    <t>72</t>
  </si>
  <si>
    <t>33</t>
  </si>
  <si>
    <t>335</t>
  </si>
  <si>
    <t>3324</t>
  </si>
  <si>
    <t>7204</t>
  </si>
  <si>
    <t>ZZZZZZ</t>
  </si>
  <si>
    <t>Tarnès</t>
  </si>
  <si>
    <t>33525</t>
  </si>
  <si>
    <t>72</t>
  </si>
  <si>
    <t>33</t>
  </si>
  <si>
    <t>331</t>
  </si>
  <si>
    <t>3315</t>
  </si>
  <si>
    <t>7204</t>
  </si>
  <si>
    <t>ZZZZZZ</t>
  </si>
  <si>
    <t>Tauriac</t>
  </si>
  <si>
    <t>33526</t>
  </si>
  <si>
    <t>72</t>
  </si>
  <si>
    <t>33</t>
  </si>
  <si>
    <t>335</t>
  </si>
  <si>
    <t>3331</t>
  </si>
  <si>
    <t>7205</t>
  </si>
  <si>
    <t>ZZZZZZ</t>
  </si>
  <si>
    <t>Tayac</t>
  </si>
  <si>
    <t>33527</t>
  </si>
  <si>
    <t>72</t>
  </si>
  <si>
    <t>33</t>
  </si>
  <si>
    <t>336</t>
  </si>
  <si>
    <t>3349</t>
  </si>
  <si>
    <t>7207</t>
  </si>
  <si>
    <t>ZZZZZZ</t>
  </si>
  <si>
    <t>Le Teich</t>
  </si>
  <si>
    <t>33528</t>
  </si>
  <si>
    <t>72</t>
  </si>
  <si>
    <t>33</t>
  </si>
  <si>
    <t>334</t>
  </si>
  <si>
    <t>3320</t>
  </si>
  <si>
    <t>7204</t>
  </si>
  <si>
    <t>ZZZZZZ</t>
  </si>
  <si>
    <t>Le Temple</t>
  </si>
  <si>
    <t>33529</t>
  </si>
  <si>
    <t>72</t>
  </si>
  <si>
    <t>33</t>
  </si>
  <si>
    <t>336</t>
  </si>
  <si>
    <t>3349</t>
  </si>
  <si>
    <t>7207</t>
  </si>
  <si>
    <t>ZZZZZZ</t>
  </si>
  <si>
    <t>La Teste-de-Buch</t>
  </si>
  <si>
    <t>33530</t>
  </si>
  <si>
    <t>72</t>
  </si>
  <si>
    <t>33</t>
  </si>
  <si>
    <t>331</t>
  </si>
  <si>
    <t>3315</t>
  </si>
  <si>
    <t>7204</t>
  </si>
  <si>
    <t>ZZZZZZ</t>
  </si>
  <si>
    <t>Teuillac</t>
  </si>
  <si>
    <t>33531</t>
  </si>
  <si>
    <t>72</t>
  </si>
  <si>
    <t>33</t>
  </si>
  <si>
    <t>335</t>
  </si>
  <si>
    <t>3316</t>
  </si>
  <si>
    <t>7204</t>
  </si>
  <si>
    <t>ZZZZZZ</t>
  </si>
  <si>
    <t>Tizac-de-Curton</t>
  </si>
  <si>
    <t>33532</t>
  </si>
  <si>
    <t>72</t>
  </si>
  <si>
    <t>33</t>
  </si>
  <si>
    <t>335</t>
  </si>
  <si>
    <t>3326</t>
  </si>
  <si>
    <t>7204</t>
  </si>
  <si>
    <t>ZZZZZZ</t>
  </si>
  <si>
    <t>Tizac-de-Lapouyade</t>
  </si>
  <si>
    <t>33533</t>
  </si>
  <si>
    <t>72</t>
  </si>
  <si>
    <t>33</t>
  </si>
  <si>
    <t>333</t>
  </si>
  <si>
    <t>3328</t>
  </si>
  <si>
    <t>7204</t>
  </si>
  <si>
    <t>ZZZZZZ</t>
  </si>
  <si>
    <t>Toulenne</t>
  </si>
  <si>
    <t>33534</t>
  </si>
  <si>
    <t>72</t>
  </si>
  <si>
    <t>33</t>
  </si>
  <si>
    <t>332</t>
  </si>
  <si>
    <t>3323</t>
  </si>
  <si>
    <t>7204</t>
  </si>
  <si>
    <t>ZZZZZZ</t>
  </si>
  <si>
    <t>Le Tourne</t>
  </si>
  <si>
    <t>33535</t>
  </si>
  <si>
    <t>72</t>
  </si>
  <si>
    <t>33</t>
  </si>
  <si>
    <t>332</t>
  </si>
  <si>
    <t>3358</t>
  </si>
  <si>
    <t>7204</t>
  </si>
  <si>
    <t>ZZZZZZ</t>
  </si>
  <si>
    <t>Tresses</t>
  </si>
  <si>
    <t>33536</t>
  </si>
  <si>
    <t>72</t>
  </si>
  <si>
    <t>33</t>
  </si>
  <si>
    <t>333</t>
  </si>
  <si>
    <t>3345</t>
  </si>
  <si>
    <t>7207</t>
  </si>
  <si>
    <t>ZZZZZZ</t>
  </si>
  <si>
    <t>Le Tuzan</t>
  </si>
  <si>
    <t>33537</t>
  </si>
  <si>
    <t>72</t>
  </si>
  <si>
    <t>33</t>
  </si>
  <si>
    <t>333</t>
  </si>
  <si>
    <t>3350</t>
  </si>
  <si>
    <t>7204</t>
  </si>
  <si>
    <t>ZZZZZZ</t>
  </si>
  <si>
    <t>Uzeste</t>
  </si>
  <si>
    <t>33538</t>
  </si>
  <si>
    <t>72</t>
  </si>
  <si>
    <t>33</t>
  </si>
  <si>
    <t>334</t>
  </si>
  <si>
    <t>3329</t>
  </si>
  <si>
    <t>7206</t>
  </si>
  <si>
    <t>ZZZZZZ</t>
  </si>
  <si>
    <t>Valeyrac</t>
  </si>
  <si>
    <t>33539</t>
  </si>
  <si>
    <t>72</t>
  </si>
  <si>
    <t>33</t>
  </si>
  <si>
    <t>335</t>
  </si>
  <si>
    <t>3330</t>
  </si>
  <si>
    <t>7204</t>
  </si>
  <si>
    <t>ZZZZZZ</t>
  </si>
  <si>
    <t>Vayres</t>
  </si>
  <si>
    <t>33540</t>
  </si>
  <si>
    <t>72</t>
  </si>
  <si>
    <t>33</t>
  </si>
  <si>
    <t>334</t>
  </si>
  <si>
    <t>3329</t>
  </si>
  <si>
    <t>7206</t>
  </si>
  <si>
    <t>ZZZZZZ</t>
  </si>
  <si>
    <t>Vendays-Montalivet</t>
  </si>
  <si>
    <t>33541</t>
  </si>
  <si>
    <t>72</t>
  </si>
  <si>
    <t>33</t>
  </si>
  <si>
    <t>334</t>
  </si>
  <si>
    <t>3346</t>
  </si>
  <si>
    <t>7206</t>
  </si>
  <si>
    <t>ZZZZZZ</t>
  </si>
  <si>
    <t>Vensac</t>
  </si>
  <si>
    <t>33542</t>
  </si>
  <si>
    <t>72</t>
  </si>
  <si>
    <t>33</t>
  </si>
  <si>
    <t>335</t>
  </si>
  <si>
    <t>3324</t>
  </si>
  <si>
    <t>7204</t>
  </si>
  <si>
    <t>ZZZZZZ</t>
  </si>
  <si>
    <t>Vérac</t>
  </si>
  <si>
    <t>33543</t>
  </si>
  <si>
    <t>72</t>
  </si>
  <si>
    <t>33</t>
  </si>
  <si>
    <t>333</t>
  </si>
  <si>
    <t>3343</t>
  </si>
  <si>
    <t>7204</t>
  </si>
  <si>
    <t>ZZZZZZ</t>
  </si>
  <si>
    <t>Verdelais</t>
  </si>
  <si>
    <t>33544</t>
  </si>
  <si>
    <t>72</t>
  </si>
  <si>
    <t>33</t>
  </si>
  <si>
    <t>334</t>
  </si>
  <si>
    <t>3346</t>
  </si>
  <si>
    <t>7206</t>
  </si>
  <si>
    <t>ZZZZZZ</t>
  </si>
  <si>
    <t>Le Verdon-sur-Mer</t>
  </si>
  <si>
    <t>33545</t>
  </si>
  <si>
    <t>72</t>
  </si>
  <si>
    <t>33</t>
  </si>
  <si>
    <t>334</t>
  </si>
  <si>
    <t>3333</t>
  </si>
  <si>
    <t>7206</t>
  </si>
  <si>
    <t>ZZZZZZ</t>
  </si>
  <si>
    <t>Vertheuil</t>
  </si>
  <si>
    <t>33546</t>
  </si>
  <si>
    <t>72</t>
  </si>
  <si>
    <t>33</t>
  </si>
  <si>
    <t>335</t>
  </si>
  <si>
    <t>3321</t>
  </si>
  <si>
    <t>7205</t>
  </si>
  <si>
    <t>ZZZZZZ</t>
  </si>
  <si>
    <t>Vignonet</t>
  </si>
  <si>
    <t>33547</t>
  </si>
  <si>
    <t>72</t>
  </si>
  <si>
    <t>33</t>
  </si>
  <si>
    <t>333</t>
  </si>
  <si>
    <t>3350</t>
  </si>
  <si>
    <t>7204</t>
  </si>
  <si>
    <t>ZZZZZZ</t>
  </si>
  <si>
    <t>Villandraut</t>
  </si>
  <si>
    <t>33548</t>
  </si>
  <si>
    <t>72</t>
  </si>
  <si>
    <t>33</t>
  </si>
  <si>
    <t>335</t>
  </si>
  <si>
    <t>3324</t>
  </si>
  <si>
    <t>7204</t>
  </si>
  <si>
    <t>ZZZZZZ</t>
  </si>
  <si>
    <t>Villegouge</t>
  </si>
  <si>
    <t>33549</t>
  </si>
  <si>
    <t>72</t>
  </si>
  <si>
    <t>33</t>
  </si>
  <si>
    <t>333</t>
  </si>
  <si>
    <t>3317</t>
  </si>
  <si>
    <t>7204</t>
  </si>
  <si>
    <t>ZZZZZZ</t>
  </si>
  <si>
    <t>Villenave-de-Rions</t>
  </si>
  <si>
    <t>33550</t>
  </si>
  <si>
    <t>72</t>
  </si>
  <si>
    <t>33</t>
  </si>
  <si>
    <t>332</t>
  </si>
  <si>
    <t>3357</t>
  </si>
  <si>
    <t>7204</t>
  </si>
  <si>
    <t>ZZZZZZ</t>
  </si>
  <si>
    <t>Villenave-d'Ornon</t>
  </si>
  <si>
    <t>33551</t>
  </si>
  <si>
    <t>72</t>
  </si>
  <si>
    <t>33</t>
  </si>
  <si>
    <t>331</t>
  </si>
  <si>
    <t>3315</t>
  </si>
  <si>
    <t>7204</t>
  </si>
  <si>
    <t>ZZZZZZ</t>
  </si>
  <si>
    <t>Villeneuve</t>
  </si>
  <si>
    <t>33552</t>
  </si>
  <si>
    <t>72</t>
  </si>
  <si>
    <t>33</t>
  </si>
  <si>
    <t>333</t>
  </si>
  <si>
    <t>3336</t>
  </si>
  <si>
    <t>7204</t>
  </si>
  <si>
    <t>ZZZZZZ</t>
  </si>
  <si>
    <t>Virelade</t>
  </si>
  <si>
    <t>33553</t>
  </si>
  <si>
    <t>72</t>
  </si>
  <si>
    <t>33</t>
  </si>
  <si>
    <t>331</t>
  </si>
  <si>
    <t>3339</t>
  </si>
  <si>
    <t>7204</t>
  </si>
  <si>
    <t>ZZZZZZ</t>
  </si>
  <si>
    <t>Virsac</t>
  </si>
  <si>
    <t>33554</t>
  </si>
  <si>
    <t>72</t>
  </si>
  <si>
    <t>33</t>
  </si>
  <si>
    <t>332</t>
  </si>
  <si>
    <t>3355</t>
  </si>
  <si>
    <t>7204</t>
  </si>
  <si>
    <t>ZZZZZZ</t>
  </si>
  <si>
    <t>Yvrac</t>
  </si>
  <si>
    <t>33555</t>
  </si>
  <si>
    <t>72</t>
  </si>
  <si>
    <t>33</t>
  </si>
  <si>
    <t>336</t>
  </si>
  <si>
    <t>3302</t>
  </si>
  <si>
    <t>7204</t>
  </si>
  <si>
    <t>ZZZZZZ</t>
  </si>
  <si>
    <t>Marcheprime</t>
  </si>
  <si>
    <t>TOTAL pop 2010</t>
  </si>
  <si>
    <t>TOTAL 20-29 ans</t>
  </si>
  <si>
    <t>TOTAL 30-44 ans</t>
  </si>
  <si>
    <t>TOTAL 45-59 ans</t>
  </si>
  <si>
    <t>TOTAL 60-74 ans</t>
  </si>
  <si>
    <t>TOTAL 75-89 ans</t>
  </si>
  <si>
    <t>TOTAL + 90 ans</t>
  </si>
  <si>
    <t>TOTAL hommes 20-29 ans</t>
  </si>
  <si>
    <t>TOTAL hommes 30-44 ans</t>
  </si>
  <si>
    <t>TOTAL hommes 45-59 ans</t>
  </si>
  <si>
    <t>TOTAL hommes 60-74 ans</t>
  </si>
  <si>
    <t>TOTAL hommes 75-89 ans</t>
  </si>
  <si>
    <t>TOTAL hommes 90 ans ou +</t>
  </si>
  <si>
    <t>TOTAL hommes + de 20 ans</t>
  </si>
  <si>
    <t>TOTAL femmes 20-29 ans</t>
  </si>
  <si>
    <t>TOTAL femmes 30-44 ans</t>
  </si>
  <si>
    <t>TOTAL femmes 45-59 ans</t>
  </si>
  <si>
    <t>TOTAL femmes 60-74 ans</t>
  </si>
  <si>
    <t>TOTAL femmes 75-89 ans</t>
  </si>
  <si>
    <t>TOTAL femmes 90 ans ou +</t>
  </si>
  <si>
    <t>TOTAL femmes + de 20 ans</t>
  </si>
  <si>
    <t>TOTAL agriculteurs exploitants</t>
  </si>
  <si>
    <t>TOTAL Artisans, comm., chefs d'enteprise</t>
  </si>
  <si>
    <t>TOTAL cadres et prof. intel. sup.</t>
  </si>
  <si>
    <t>TOTAL professions intermédiaires</t>
  </si>
  <si>
    <t>TOTAL employés</t>
  </si>
  <si>
    <t>TOTAL ouvriers</t>
  </si>
  <si>
    <t>TOTAL retraités</t>
  </si>
  <si>
    <t>TOTAL autres</t>
  </si>
  <si>
    <t>TOTAL + de 15 ans</t>
  </si>
  <si>
    <t>Hommes agriculteurs</t>
  </si>
  <si>
    <t>Hommes ACCE</t>
  </si>
  <si>
    <t>Hommes CPIS</t>
  </si>
  <si>
    <t>Hommes PI</t>
  </si>
  <si>
    <t>Hommes employés</t>
  </si>
  <si>
    <t>Hommes ouvriers</t>
  </si>
  <si>
    <t>Hommes retraités</t>
  </si>
  <si>
    <t>Hommes autres</t>
  </si>
  <si>
    <t>Femmes agriculteurs</t>
  </si>
  <si>
    <t>Femmes ACCE</t>
  </si>
  <si>
    <t>Femmes CPIS</t>
  </si>
  <si>
    <t>Femmes PI</t>
  </si>
  <si>
    <t>Femmes employés</t>
  </si>
  <si>
    <t>Femmes ouvriers</t>
  </si>
  <si>
    <t>Femmes retraités</t>
  </si>
  <si>
    <t>Femmes autres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</si>
  <si>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</si>
  <si>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</si>
  <si>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</si>
  <si>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</si>
  <si>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</si>
  <si>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</si>
  <si>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</si>
  <si>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</si>
  <si>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</si>
  <si>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</si>
  <si>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</si>
  <si>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</si>
  <si>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 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</si>
  <si>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</si>
  <si>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</si>
  <si>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</si>
  <si>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</si>
  <si>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</si>
  <si>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</si>
  <si>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</si>
  <si>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</si>
  <si>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</si>
  <si>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</si>
  <si>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</si>
  <si>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</si>
  <si>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</si>
  <si>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</si>
  <si>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</si>
  <si>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</si>
  <si>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</si>
  <si>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</si>
  <si>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</si>
  <si>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</si>
  <si>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</si>
  <si>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</si>
  <si>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</si>
  <si>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</si>
  <si>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</si>
  <si>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</si>
  <si>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</si>
  <si>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</si>
  <si>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</si>
  <si>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</si>
  <si>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Pour 63 :</t>
  </si>
  <si>
    <t>TOTAL + de 20 ans</t>
  </si>
  <si>
    <t>ARCACHON (01)</t>
  </si>
  <si>
    <t>Candidats</t>
  </si>
  <si>
    <t>Étiquettes</t>
  </si>
  <si>
    <t>Voix</t>
  </si>
  <si>
    <t>Résultats</t>
  </si>
  <si>
    <t>Élu(e)</t>
  </si>
  <si>
    <t>ETIQUETTES</t>
  </si>
  <si>
    <t>Nbre de voix</t>
  </si>
  <si>
    <t>Nbre de sièges (/63)</t>
  </si>
  <si>
    <t>Nbre votants :</t>
  </si>
  <si>
    <t>Vincent MINVILLE</t>
  </si>
  <si>
    <t>Divers droite</t>
  </si>
  <si>
    <t>1,47%</t>
  </si>
  <si>
    <t>non</t>
  </si>
  <si>
    <t>EXG</t>
  </si>
  <si>
    <t>Extrême gauche</t>
  </si>
  <si>
    <t>Marlène PEYRUTIE</t>
  </si>
  <si>
    <t>Socialiste</t>
  </si>
  <si>
    <t>15,03%</t>
  </si>
  <si>
    <t>non</t>
  </si>
  <si>
    <t>COM</t>
  </si>
  <si>
    <t>Communiste</t>
  </si>
  <si>
    <t>Yves FOULON</t>
  </si>
  <si>
    <t>Union pour un Mouvement Populaire</t>
  </si>
  <si>
    <t>55,90%</t>
  </si>
  <si>
    <t>oui</t>
  </si>
  <si>
    <t>PG</t>
  </si>
  <si>
    <t>Parti de Gauche</t>
  </si>
  <si>
    <t>Chantal BERNARD</t>
  </si>
  <si>
    <t>Front National</t>
  </si>
  <si>
    <t>11,85%</t>
  </si>
  <si>
    <t>non</t>
  </si>
  <si>
    <t>SOC</t>
  </si>
  <si>
    <t>Socialiste</t>
  </si>
  <si>
    <t>Pierre CLEAZ</t>
  </si>
  <si>
    <t>Communiste</t>
  </si>
  <si>
    <t>2,52%</t>
  </si>
  <si>
    <t>non</t>
  </si>
  <si>
    <t>RDG</t>
  </si>
  <si>
    <t>Radical de Gauche</t>
  </si>
  <si>
    <t>Vital BAUDE</t>
  </si>
  <si>
    <t>Europe Ecologie / Les Verts</t>
  </si>
  <si>
    <t>13,24%</t>
  </si>
  <si>
    <t>non</t>
  </si>
  <si>
    <t>DVG</t>
  </si>
  <si>
    <t>Divers gauche</t>
  </si>
  <si>
    <t>AUDENGE (02)</t>
  </si>
  <si>
    <t>Candidats</t>
  </si>
  <si>
    <t>Étiquettes</t>
  </si>
  <si>
    <t>Voix</t>
  </si>
  <si>
    <t>Résultats</t>
  </si>
  <si>
    <t>Élu(e)</t>
  </si>
  <si>
    <t>VEC</t>
  </si>
  <si>
    <t>Europe Ecologie / Les Verts + Les Verts</t>
  </si>
  <si>
    <t>Christian GAUBERT</t>
  </si>
  <si>
    <t>Socialiste</t>
  </si>
  <si>
    <t>35,52%</t>
  </si>
  <si>
    <t>Bal.</t>
  </si>
  <si>
    <t>AUT</t>
  </si>
  <si>
    <t>Autres</t>
  </si>
  <si>
    <t>Christian DARRIET</t>
  </si>
  <si>
    <t>Communiste</t>
  </si>
  <si>
    <t>4,01%</t>
  </si>
  <si>
    <t>non</t>
  </si>
  <si>
    <t>MODM</t>
  </si>
  <si>
    <t>MODEM + UDF</t>
  </si>
  <si>
    <t>Joël CONFOULAN</t>
  </si>
  <si>
    <t>Divers droite</t>
  </si>
  <si>
    <t>5,58%</t>
  </si>
  <si>
    <t>non</t>
  </si>
  <si>
    <t>M-NC</t>
  </si>
  <si>
    <t>Majorité dont le Nouveau Centre</t>
  </si>
  <si>
    <t>Jean-Robert BOS</t>
  </si>
  <si>
    <t>Europe Ecologie / Les Verts</t>
  </si>
  <si>
    <t>10,59%</t>
  </si>
  <si>
    <t>non</t>
  </si>
  <si>
    <t>M</t>
  </si>
  <si>
    <t>Majorité présidentielle</t>
  </si>
  <si>
    <t>Anny BEY</t>
  </si>
  <si>
    <t>Union pour un Mouvement Populaire</t>
  </si>
  <si>
    <t>26,48%</t>
  </si>
  <si>
    <t>Bal.</t>
  </si>
  <si>
    <t>UMP</t>
  </si>
  <si>
    <t>Union pour un Mouvement Populaire</t>
  </si>
  <si>
    <t>Lydie CROIZIER</t>
  </si>
  <si>
    <t>Front National</t>
  </si>
  <si>
    <t>17,82%</t>
  </si>
  <si>
    <t>non</t>
  </si>
  <si>
    <t>DVD</t>
  </si>
  <si>
    <t>Divers droite</t>
  </si>
  <si>
    <t>AUROS (03)</t>
  </si>
  <si>
    <t>Candidats</t>
  </si>
  <si>
    <t>Étiquettes</t>
  </si>
  <si>
    <t>Voix</t>
  </si>
  <si>
    <t>Résultats</t>
  </si>
  <si>
    <t>Élu(e)</t>
  </si>
  <si>
    <t>FN</t>
  </si>
  <si>
    <t>Front National</t>
  </si>
  <si>
    <t>Francis ZAGHET</t>
  </si>
  <si>
    <t>Socialiste</t>
  </si>
  <si>
    <t>41,29%</t>
  </si>
  <si>
    <t>Bal.</t>
  </si>
  <si>
    <t>Jean LE GUERN</t>
  </si>
  <si>
    <t>Front National</t>
  </si>
  <si>
    <t>14,07%</t>
  </si>
  <si>
    <t>non</t>
  </si>
  <si>
    <t>André-Marc BARNETT</t>
  </si>
  <si>
    <t>Union pour un Mouvement Populaire</t>
  </si>
  <si>
    <t>33,41%</t>
  </si>
  <si>
    <t>Bal.</t>
  </si>
  <si>
    <t>Christian DUBOUILH</t>
  </si>
  <si>
    <t>Communiste</t>
  </si>
  <si>
    <t>11,23%</t>
  </si>
  <si>
    <t>non</t>
  </si>
  <si>
    <t>AUROS (03)</t>
  </si>
  <si>
    <t>Candidats</t>
  </si>
  <si>
    <t>Étiquettes</t>
  </si>
  <si>
    <t>Voix</t>
  </si>
  <si>
    <t>Résultats</t>
  </si>
  <si>
    <t>Élu(e)</t>
  </si>
  <si>
    <t>Francis ZAGHET</t>
  </si>
  <si>
    <t>Socialiste</t>
  </si>
  <si>
    <t>41,29%</t>
  </si>
  <si>
    <t>Bal.</t>
  </si>
  <si>
    <t>Jean LE GUERN</t>
  </si>
  <si>
    <t>Front National</t>
  </si>
  <si>
    <t>14,07%</t>
  </si>
  <si>
    <t>non</t>
  </si>
  <si>
    <t>André-Marc BARNETT</t>
  </si>
  <si>
    <t>Union pour un Mouvement Populaire</t>
  </si>
  <si>
    <t>33,41%</t>
  </si>
  <si>
    <t>Bal.</t>
  </si>
  <si>
    <t>Christian DUBOUILH</t>
  </si>
  <si>
    <t>Communiste</t>
  </si>
  <si>
    <t>11,23%</t>
  </si>
  <si>
    <t>non</t>
  </si>
  <si>
    <t>BAZAS</t>
  </si>
  <si>
    <t>Candidats</t>
  </si>
  <si>
    <t>Étiquettes</t>
  </si>
  <si>
    <t>Voix</t>
  </si>
  <si>
    <t>Résultats</t>
  </si>
  <si>
    <t>Élu(e)</t>
  </si>
  <si>
    <t>Jean DARREMONT</t>
  </si>
  <si>
    <t>Union pour un Mouvement Populaire</t>
  </si>
  <si>
    <t>54,39%</t>
  </si>
  <si>
    <t>oui</t>
  </si>
  <si>
    <t>Gisèle LAMARQUE</t>
  </si>
  <si>
    <t>Socialiste</t>
  </si>
  <si>
    <t>40,70%</t>
  </si>
  <si>
    <t>non</t>
  </si>
  <si>
    <t>Florent SANZ</t>
  </si>
  <si>
    <t>Communiste</t>
  </si>
  <si>
    <t>4,91%</t>
  </si>
  <si>
    <t>non</t>
  </si>
  <si>
    <t>BÈGLES (52)</t>
  </si>
  <si>
    <t>Candidats</t>
  </si>
  <si>
    <t>Étiquettes</t>
  </si>
  <si>
    <t>Voix</t>
  </si>
  <si>
    <t>Résultats</t>
  </si>
  <si>
    <t>Élu(e)</t>
  </si>
  <si>
    <t>Fabienne FEDOU</t>
  </si>
  <si>
    <t>Europe Ecologie / Les Verts</t>
  </si>
  <si>
    <t>26,38%</t>
  </si>
  <si>
    <t>non</t>
  </si>
  <si>
    <t>Jean-Jacques PARIS</t>
  </si>
  <si>
    <t>Communiste</t>
  </si>
  <si>
    <t>33,46%</t>
  </si>
  <si>
    <t>Bal.</t>
  </si>
  <si>
    <t>Yann CHAIGNE</t>
  </si>
  <si>
    <t>MODEM</t>
  </si>
  <si>
    <t>12,43%</t>
  </si>
  <si>
    <t>non</t>
  </si>
  <si>
    <t>Jacques RAYNAUD</t>
  </si>
  <si>
    <t>Socialiste</t>
  </si>
  <si>
    <t>27,73%</t>
  </si>
  <si>
    <t>Bal.</t>
  </si>
  <si>
    <t>BELIN-BÉLIET (05)</t>
  </si>
  <si>
    <t>Candidats</t>
  </si>
  <si>
    <t>Étiquettes</t>
  </si>
  <si>
    <t>Voix</t>
  </si>
  <si>
    <t>Résultats</t>
  </si>
  <si>
    <t>Élu(e)</t>
  </si>
  <si>
    <t>Marie-Christine LEMONNIER</t>
  </si>
  <si>
    <t>Union pour un Mouvement Populaire</t>
  </si>
  <si>
    <t>24,03%</t>
  </si>
  <si>
    <t>Bal.</t>
  </si>
  <si>
    <t>Vincent NUCHY</t>
  </si>
  <si>
    <t>Socialiste</t>
  </si>
  <si>
    <t>41,74%</t>
  </si>
  <si>
    <t>Bal.</t>
  </si>
  <si>
    <t>Jacky CUSOL</t>
  </si>
  <si>
    <t>Communiste</t>
  </si>
  <si>
    <t>3,92%</t>
  </si>
  <si>
    <t>non</t>
  </si>
  <si>
    <t>Robert MERCADIER</t>
  </si>
  <si>
    <t>Front National</t>
  </si>
  <si>
    <t>15,87%</t>
  </si>
  <si>
    <t>non</t>
  </si>
  <si>
    <t>Dominique BAUDE</t>
  </si>
  <si>
    <t>Europe Ecologie / Les Verts</t>
  </si>
  <si>
    <t>14,45%</t>
  </si>
  <si>
    <t>non</t>
  </si>
  <si>
    <t>BLANQUEFORT (06)</t>
  </si>
  <si>
    <t>Candidats</t>
  </si>
  <si>
    <t>Étiquettes</t>
  </si>
  <si>
    <t>Voix</t>
  </si>
  <si>
    <t>Résultats</t>
  </si>
  <si>
    <t>Élu(e)</t>
  </si>
  <si>
    <t>Fabrice SORLIN</t>
  </si>
  <si>
    <t>Front National</t>
  </si>
  <si>
    <t>5,15%</t>
  </si>
  <si>
    <t>non</t>
  </si>
  <si>
    <t>Alain VERGNIAULT</t>
  </si>
  <si>
    <t>Majorité dont le Nouveau Centre</t>
  </si>
  <si>
    <t>4,38%</t>
  </si>
  <si>
    <t>non</t>
  </si>
  <si>
    <t>Jean-Claude CONTE</t>
  </si>
  <si>
    <t>Communiste</t>
  </si>
  <si>
    <t>5,12%</t>
  </si>
  <si>
    <t>non</t>
  </si>
  <si>
    <t>Christine BOST</t>
  </si>
  <si>
    <t>Socialiste</t>
  </si>
  <si>
    <t>46,70%</t>
  </si>
  <si>
    <t>Bal.</t>
  </si>
  <si>
    <t>Joan TARIS</t>
  </si>
  <si>
    <t>UDF- Mouvement Démocrate</t>
  </si>
  <si>
    <t>30,87%</t>
  </si>
  <si>
    <t>Bal.</t>
  </si>
  <si>
    <t>Stéphane SAUBUSSE</t>
  </si>
  <si>
    <t>Les Verts</t>
  </si>
  <si>
    <t>7,77%</t>
  </si>
  <si>
    <t>non</t>
  </si>
  <si>
    <t>BLAYE (07)</t>
  </si>
  <si>
    <t>Candidats</t>
  </si>
  <si>
    <t>Étiquettes</t>
  </si>
  <si>
    <t>Voix</t>
  </si>
  <si>
    <t>Résultats</t>
  </si>
  <si>
    <t>Élu(e)</t>
  </si>
  <si>
    <t>Christian GRIMBERT</t>
  </si>
  <si>
    <t>Extrême gauche</t>
  </si>
  <si>
    <t>5,61%</t>
  </si>
  <si>
    <t>non</t>
  </si>
  <si>
    <t>Jean-Marc LAPOUMEROULIE</t>
  </si>
  <si>
    <t>Communiste</t>
  </si>
  <si>
    <t>11,08%</t>
  </si>
  <si>
    <t>non</t>
  </si>
  <si>
    <t>Vincent LIMINIANA</t>
  </si>
  <si>
    <t>Socialiste</t>
  </si>
  <si>
    <t>40,67%</t>
  </si>
  <si>
    <t>Bal.</t>
  </si>
  <si>
    <t>Pierre DINET</t>
  </si>
  <si>
    <t>Front National</t>
  </si>
  <si>
    <t>7,14%</t>
  </si>
  <si>
    <t>non</t>
  </si>
  <si>
    <t>Xavier LORIAUD</t>
  </si>
  <si>
    <t>UDF- Mouvement Démocrate</t>
  </si>
  <si>
    <t>35,50%</t>
  </si>
  <si>
    <t>Bal.</t>
  </si>
  <si>
    <t>BORDEAUX-1 (08)</t>
  </si>
  <si>
    <t>Candidats</t>
  </si>
  <si>
    <t>Étiquettes</t>
  </si>
  <si>
    <t>Voix</t>
  </si>
  <si>
    <t>Résultats</t>
  </si>
  <si>
    <t>Élu(e)</t>
  </si>
  <si>
    <t>Philippe DORTHE</t>
  </si>
  <si>
    <t>Socialiste</t>
  </si>
  <si>
    <t>46,89%</t>
  </si>
  <si>
    <t>Bal.</t>
  </si>
  <si>
    <t>Nathalie DELATTRE</t>
  </si>
  <si>
    <t>Union pour un Mouvement Populaire</t>
  </si>
  <si>
    <t>34,23%</t>
  </si>
  <si>
    <t>Bal.</t>
  </si>
  <si>
    <t>Valérie COLOMBIER</t>
  </si>
  <si>
    <t>Front National</t>
  </si>
  <si>
    <t>4,94%</t>
  </si>
  <si>
    <t>non</t>
  </si>
  <si>
    <t>Vincent MAURIN</t>
  </si>
  <si>
    <t>Communiste</t>
  </si>
  <si>
    <t>13,94%</t>
  </si>
  <si>
    <t>non</t>
  </si>
  <si>
    <t>BORDEAUX-2 (09)</t>
  </si>
  <si>
    <t>Candidats</t>
  </si>
  <si>
    <t>Étiquettes</t>
  </si>
  <si>
    <t>Voix</t>
  </si>
  <si>
    <t>Résultats</t>
  </si>
  <si>
    <t>Élu(e)</t>
  </si>
  <si>
    <t>Christophe BUGEAU</t>
  </si>
  <si>
    <t>Divers droite</t>
  </si>
  <si>
    <t>0,84%</t>
  </si>
  <si>
    <t>non</t>
  </si>
  <si>
    <t>Marc LASAYGUES</t>
  </si>
  <si>
    <t>Europe Ecologie / Les Verts</t>
  </si>
  <si>
    <t>10,39%</t>
  </si>
  <si>
    <t>non</t>
  </si>
  <si>
    <t>Anne-Marie CAZALET</t>
  </si>
  <si>
    <t>Union pour un Mouvement Populaire</t>
  </si>
  <si>
    <t>35,99%</t>
  </si>
  <si>
    <t>Bal.</t>
  </si>
  <si>
    <t>Valérie COLOMBIER</t>
  </si>
  <si>
    <t>Front National</t>
  </si>
  <si>
    <t>11,28%</t>
  </si>
  <si>
    <t>non</t>
  </si>
  <si>
    <t>Michèle DELAUNAY</t>
  </si>
  <si>
    <t>Socialiste</t>
  </si>
  <si>
    <t>34,63%</t>
  </si>
  <si>
    <t>Bal.</t>
  </si>
  <si>
    <t>Stéphane BOUDY</t>
  </si>
  <si>
    <t>Divers gauche</t>
  </si>
  <si>
    <t>1,19%</t>
  </si>
  <si>
    <t>non</t>
  </si>
  <si>
    <t>Patrick ALVAREZ</t>
  </si>
  <si>
    <t>Communiste</t>
  </si>
  <si>
    <t>5,69%</t>
  </si>
  <si>
    <t>non</t>
  </si>
  <si>
    <t>BORDEAUX-3 (10)</t>
  </si>
  <si>
    <t>Candidats</t>
  </si>
  <si>
    <t>Étiquettes</t>
  </si>
  <si>
    <t>Voix</t>
  </si>
  <si>
    <t>Résultats</t>
  </si>
  <si>
    <t>Élu(e)</t>
  </si>
  <si>
    <t>Vincent TACONET</t>
  </si>
  <si>
    <t>Communiste</t>
  </si>
  <si>
    <t>4,33%</t>
  </si>
  <si>
    <t>non</t>
  </si>
  <si>
    <t>Michel DUCHENE</t>
  </si>
  <si>
    <t>Union pour un Mouvement Populaire</t>
  </si>
  <si>
    <t>57,32%</t>
  </si>
  <si>
    <t>oui</t>
  </si>
  <si>
    <t>Florence LAMARQUE</t>
  </si>
  <si>
    <t>Socialiste</t>
  </si>
  <si>
    <t>34,30%</t>
  </si>
  <si>
    <t>non</t>
  </si>
  <si>
    <t>Sonia CHAPEL</t>
  </si>
  <si>
    <t>Front National</t>
  </si>
  <si>
    <t>4,04%</t>
  </si>
  <si>
    <t>non</t>
  </si>
  <si>
    <t>BORDEAUX-4 (11)</t>
  </si>
  <si>
    <t>Candidats</t>
  </si>
  <si>
    <t>Étiquettes</t>
  </si>
  <si>
    <t>Voix</t>
  </si>
  <si>
    <t>Résultats</t>
  </si>
  <si>
    <t>Élu(e)</t>
  </si>
  <si>
    <t>Jean-Louis DAVID</t>
  </si>
  <si>
    <t>Union pour un Mouvement Populaire</t>
  </si>
  <si>
    <t>49,02%</t>
  </si>
  <si>
    <t>Bal.</t>
  </si>
  <si>
    <t>Marie-Hélène LE NOAC'H</t>
  </si>
  <si>
    <t>Front National</t>
  </si>
  <si>
    <t>4,18%</t>
  </si>
  <si>
    <t>non</t>
  </si>
  <si>
    <t>Corinne VERSIGNY</t>
  </si>
  <si>
    <t>Communiste</t>
  </si>
  <si>
    <t>6,33%</t>
  </si>
  <si>
    <t>non</t>
  </si>
  <si>
    <t>Selim KANCAL</t>
  </si>
  <si>
    <t>Les Verts</t>
  </si>
  <si>
    <t>40,47%</t>
  </si>
  <si>
    <t>Bal.</t>
  </si>
  <si>
    <t>BORDEAUX-5 (12)</t>
  </si>
  <si>
    <t>Candidats</t>
  </si>
  <si>
    <t>Étiquettes</t>
  </si>
  <si>
    <t>Voix</t>
  </si>
  <si>
    <t>Résultats</t>
  </si>
  <si>
    <t>Élu(e)</t>
  </si>
  <si>
    <t>Matthieu ROUVEYRE</t>
  </si>
  <si>
    <t>Socialiste</t>
  </si>
  <si>
    <t>43,23%</t>
  </si>
  <si>
    <t>Bal.</t>
  </si>
  <si>
    <t>Natalie VICTOR-RETALI</t>
  </si>
  <si>
    <t>Communiste</t>
  </si>
  <si>
    <t>7,20%</t>
  </si>
  <si>
    <t>non</t>
  </si>
  <si>
    <t>Fabrice DEDEYE</t>
  </si>
  <si>
    <t>Majorité dont le Nouveau Centre</t>
  </si>
  <si>
    <t>5,99%</t>
  </si>
  <si>
    <t>non</t>
  </si>
  <si>
    <t>François-Régis TAVEAU</t>
  </si>
  <si>
    <t>Divers droite</t>
  </si>
  <si>
    <t>2,35%</t>
  </si>
  <si>
    <t>non</t>
  </si>
  <si>
    <t>Fabien ROBERT</t>
  </si>
  <si>
    <t>UDF- Mouvement Démocrate</t>
  </si>
  <si>
    <t>41,24%</t>
  </si>
  <si>
    <t>Bal.</t>
  </si>
  <si>
    <t>BORDEAUX-6 (13)</t>
  </si>
  <si>
    <t>Candidats</t>
  </si>
  <si>
    <t>Étiquettes</t>
  </si>
  <si>
    <t>Voix</t>
  </si>
  <si>
    <t>Résultats</t>
  </si>
  <si>
    <t>Élu(e)</t>
  </si>
  <si>
    <t>Olivier CAZAUX</t>
  </si>
  <si>
    <t>Europe Ecologie / Les Verts</t>
  </si>
  <si>
    <t>22,88%</t>
  </si>
  <si>
    <t>non</t>
  </si>
  <si>
    <t>Alain MOGA</t>
  </si>
  <si>
    <t>Union pour un Mouvement Populaire</t>
  </si>
  <si>
    <t>31,02%</t>
  </si>
  <si>
    <t>Bal.</t>
  </si>
  <si>
    <t>Jean-Luc VENTURE</t>
  </si>
  <si>
    <t>Extrême gauche</t>
  </si>
  <si>
    <t>1,21%</t>
  </si>
  <si>
    <t>non</t>
  </si>
  <si>
    <t>Vincent MAURIN</t>
  </si>
  <si>
    <t>Communiste</t>
  </si>
  <si>
    <t>8,22%</t>
  </si>
  <si>
    <t>non</t>
  </si>
  <si>
    <t>Jacques RESPAUD</t>
  </si>
  <si>
    <t>Socialiste</t>
  </si>
  <si>
    <t>36,67%</t>
  </si>
  <si>
    <t>Bal.</t>
  </si>
  <si>
    <t>BORDEAUX-7 (14)</t>
  </si>
  <si>
    <t>Candidats</t>
  </si>
  <si>
    <t>Étiquettes</t>
  </si>
  <si>
    <t>Voix</t>
  </si>
  <si>
    <t>Résultats</t>
  </si>
  <si>
    <t>Élu(e)</t>
  </si>
  <si>
    <t>Bernard COUTURIER</t>
  </si>
  <si>
    <t>Extrême gauche</t>
  </si>
  <si>
    <t>8,97%</t>
  </si>
  <si>
    <t>non</t>
  </si>
  <si>
    <t>Jacques COLOMBIER</t>
  </si>
  <si>
    <t>Front National</t>
  </si>
  <si>
    <t>6,65%</t>
  </si>
  <si>
    <t>non</t>
  </si>
  <si>
    <t>Muriel PARCELIER</t>
  </si>
  <si>
    <t>Union pour un Mouvement Populaire</t>
  </si>
  <si>
    <t>36,82%</t>
  </si>
  <si>
    <t>Bal.</t>
  </si>
  <si>
    <t>Michel DUBERTRAND</t>
  </si>
  <si>
    <t>Communiste</t>
  </si>
  <si>
    <t>4,78%</t>
  </si>
  <si>
    <t>non</t>
  </si>
  <si>
    <t>Daniel JAULT</t>
  </si>
  <si>
    <t>Socialiste</t>
  </si>
  <si>
    <t>42,78%</t>
  </si>
  <si>
    <t>Bal.</t>
  </si>
  <si>
    <t>BORDEAUX-8 (53)</t>
  </si>
  <si>
    <t>Candidats</t>
  </si>
  <si>
    <t>Étiquettes</t>
  </si>
  <si>
    <t>Voix</t>
  </si>
  <si>
    <t>Résultats</t>
  </si>
  <si>
    <t>Élu(e)</t>
  </si>
  <si>
    <t>Pierre LOTHAIRE</t>
  </si>
  <si>
    <t>Union pour un Mouvement Populaire</t>
  </si>
  <si>
    <t>53,42%</t>
  </si>
  <si>
    <t>Bal.</t>
  </si>
  <si>
    <t>Béatrice DESAIGUES</t>
  </si>
  <si>
    <t>Socialiste</t>
  </si>
  <si>
    <t>27,28%</t>
  </si>
  <si>
    <t>Bal.</t>
  </si>
  <si>
    <t>Alexandre MARSAT</t>
  </si>
  <si>
    <t>Europe Ecologie / Les Verts</t>
  </si>
  <si>
    <t>15,31%</t>
  </si>
  <si>
    <t>non</t>
  </si>
  <si>
    <t>Anne-Marie GUICHAOUA BEUCLER</t>
  </si>
  <si>
    <t>Communiste</t>
  </si>
  <si>
    <t>4,00%</t>
  </si>
  <si>
    <t>non</t>
  </si>
  <si>
    <t>BOURG (15)</t>
  </si>
  <si>
    <t>Candidats</t>
  </si>
  <si>
    <t>Étiquettes</t>
  </si>
  <si>
    <t>Voix</t>
  </si>
  <si>
    <t>Résultats</t>
  </si>
  <si>
    <t>Élu(e)</t>
  </si>
  <si>
    <t>Jean-Pierre CALONI</t>
  </si>
  <si>
    <t>Front National</t>
  </si>
  <si>
    <t>18,40%</t>
  </si>
  <si>
    <t>non</t>
  </si>
  <si>
    <t>Max JEAN-JEAN</t>
  </si>
  <si>
    <t>Socialiste</t>
  </si>
  <si>
    <t>35,32%</t>
  </si>
  <si>
    <t>Bal.</t>
  </si>
  <si>
    <t>Raymond RODRIGUEZ</t>
  </si>
  <si>
    <t>Communiste</t>
  </si>
  <si>
    <t>7,01%</t>
  </si>
  <si>
    <t>non</t>
  </si>
  <si>
    <t>Christian BAQUE</t>
  </si>
  <si>
    <t>Extrême gauche</t>
  </si>
  <si>
    <t>5,31%</t>
  </si>
  <si>
    <t>non</t>
  </si>
  <si>
    <t>Michèle BECHET</t>
  </si>
  <si>
    <t>Europe Ecologie / Les Verts</t>
  </si>
  <si>
    <t>9,59%</t>
  </si>
  <si>
    <t>non</t>
  </si>
  <si>
    <t>Jean-Franck BLANC</t>
  </si>
  <si>
    <t>Union pour un Mouvement Populaire</t>
  </si>
  <si>
    <t>24,37%</t>
  </si>
  <si>
    <t>Bal.</t>
  </si>
  <si>
    <t>BRANNE (16)</t>
  </si>
  <si>
    <t>Candidats</t>
  </si>
  <si>
    <t>Étiquettes</t>
  </si>
  <si>
    <t>Voix</t>
  </si>
  <si>
    <t>Résultats</t>
  </si>
  <si>
    <t>Élu(e)</t>
  </si>
  <si>
    <t>Catherine VIANDON</t>
  </si>
  <si>
    <t>Union pour un Mouvement Populaire</t>
  </si>
  <si>
    <t>31,60%</t>
  </si>
  <si>
    <t>Bal.</t>
  </si>
  <si>
    <t>William MARCY</t>
  </si>
  <si>
    <t>Front National</t>
  </si>
  <si>
    <t>16,30%</t>
  </si>
  <si>
    <t>non</t>
  </si>
  <si>
    <t>Bruno FONTAN</t>
  </si>
  <si>
    <t>Communiste</t>
  </si>
  <si>
    <t>10,01%</t>
  </si>
  <si>
    <t>non</t>
  </si>
  <si>
    <t>Pascal BOURGOIS</t>
  </si>
  <si>
    <t>Europe Ecologie / Les Verts</t>
  </si>
  <si>
    <t>11,83%</t>
  </si>
  <si>
    <t>non</t>
  </si>
  <si>
    <t>Christian MUR</t>
  </si>
  <si>
    <t>Socialiste</t>
  </si>
  <si>
    <t>30,26%</t>
  </si>
  <si>
    <t>Bal.</t>
  </si>
  <si>
    <t>CADILLAC (17)</t>
  </si>
  <si>
    <t>Candidats</t>
  </si>
  <si>
    <t>Étiquettes</t>
  </si>
  <si>
    <t>Voix</t>
  </si>
  <si>
    <t>Résultats</t>
  </si>
  <si>
    <t>Élu(e)</t>
  </si>
  <si>
    <t>Lionel CHOLLON</t>
  </si>
  <si>
    <t>Communiste</t>
  </si>
  <si>
    <t>22,08%</t>
  </si>
  <si>
    <t>Bal.</t>
  </si>
  <si>
    <t>Guy MORENO</t>
  </si>
  <si>
    <t>Socialiste</t>
  </si>
  <si>
    <t>29,60%</t>
  </si>
  <si>
    <t>Bal.</t>
  </si>
  <si>
    <t>Frédéric LATASTE</t>
  </si>
  <si>
    <t>Majorité présidentielle</t>
  </si>
  <si>
    <t>12,42%</t>
  </si>
  <si>
    <t>non</t>
  </si>
  <si>
    <t>Albert LAULHERE</t>
  </si>
  <si>
    <t>Front National</t>
  </si>
  <si>
    <t>14,53%</t>
  </si>
  <si>
    <t>non</t>
  </si>
  <si>
    <t>Pierre PREAUT</t>
  </si>
  <si>
    <t>Union pour un Mouvement Populaire</t>
  </si>
  <si>
    <t>21,36%</t>
  </si>
  <si>
    <t>non</t>
  </si>
  <si>
    <t>CAPTIEUX (18)</t>
  </si>
  <si>
    <t>Candidats</t>
  </si>
  <si>
    <t>Étiquettes</t>
  </si>
  <si>
    <t>Voix</t>
  </si>
  <si>
    <t>Résultats</t>
  </si>
  <si>
    <t>Élu(e)</t>
  </si>
  <si>
    <t>Liliane BARIBAUD</t>
  </si>
  <si>
    <t>Communiste</t>
  </si>
  <si>
    <t>3,23%</t>
  </si>
  <si>
    <t>non</t>
  </si>
  <si>
    <t>Jean-Luc GLEYZE</t>
  </si>
  <si>
    <t>Socialiste</t>
  </si>
  <si>
    <t>81,24%</t>
  </si>
  <si>
    <t>oui</t>
  </si>
  <si>
    <t>Gérard DUGAD</t>
  </si>
  <si>
    <t>Divers droite</t>
  </si>
  <si>
    <t>3,84%</t>
  </si>
  <si>
    <t>non</t>
  </si>
  <si>
    <t>Olivier HUYNH-QUAN-MINH</t>
  </si>
  <si>
    <t>Europe Ecologie / Les Verts</t>
  </si>
  <si>
    <t>4,28%</t>
  </si>
  <si>
    <t>non</t>
  </si>
  <si>
    <t>Pierre CROIZIER</t>
  </si>
  <si>
    <t>Front National</t>
  </si>
  <si>
    <t>7,42%</t>
  </si>
  <si>
    <t>non</t>
  </si>
  <si>
    <t>CARBON-BLANC (19)</t>
  </si>
  <si>
    <t>Candidats</t>
  </si>
  <si>
    <t>Étiquettes</t>
  </si>
  <si>
    <t>Voix</t>
  </si>
  <si>
    <t>Résultats</t>
  </si>
  <si>
    <t>Élu(e)</t>
  </si>
  <si>
    <t>Philippe MADRELLE</t>
  </si>
  <si>
    <t>Socialiste</t>
  </si>
  <si>
    <t>53,19%</t>
  </si>
  <si>
    <t>Bal.</t>
  </si>
  <si>
    <t>Aïcha COLAS</t>
  </si>
  <si>
    <t>Communiste</t>
  </si>
  <si>
    <t>5,16%</t>
  </si>
  <si>
    <t>non</t>
  </si>
  <si>
    <t>Jean-Paul DEBAILLEUL</t>
  </si>
  <si>
    <t>Front National</t>
  </si>
  <si>
    <t>17,09%</t>
  </si>
  <si>
    <t>Bal.</t>
  </si>
  <si>
    <t>Marie-Claude GOUGAUD</t>
  </si>
  <si>
    <t>Union pour un Mouvement Populaire</t>
  </si>
  <si>
    <t>11,71%</t>
  </si>
  <si>
    <t>non</t>
  </si>
  <si>
    <t>Paula KNIBBS</t>
  </si>
  <si>
    <t>Europe Ecologie / Les Verts</t>
  </si>
  <si>
    <t>10,88%</t>
  </si>
  <si>
    <t>non</t>
  </si>
  <si>
    <t>Denis MAUGET</t>
  </si>
  <si>
    <t>Extrême gauche</t>
  </si>
  <si>
    <t>1,98%</t>
  </si>
  <si>
    <t>non</t>
  </si>
  <si>
    <t>CASTELNAU-DE-MÉDOC (20)</t>
  </si>
  <si>
    <t>Candidats</t>
  </si>
  <si>
    <t>Étiquettes</t>
  </si>
  <si>
    <t>Voix</t>
  </si>
  <si>
    <t>Résultats</t>
  </si>
  <si>
    <t>Élu(e)</t>
  </si>
  <si>
    <t>Pascale GOT</t>
  </si>
  <si>
    <t>Socialiste</t>
  </si>
  <si>
    <t>39,17%</t>
  </si>
  <si>
    <t>Bal.</t>
  </si>
  <si>
    <t>Jean-Luc AUPETIT</t>
  </si>
  <si>
    <t>Front National</t>
  </si>
  <si>
    <t>19,07%</t>
  </si>
  <si>
    <t>Bal.</t>
  </si>
  <si>
    <t>Alain CUROT</t>
  </si>
  <si>
    <t>Communiste</t>
  </si>
  <si>
    <t>4,14%</t>
  </si>
  <si>
    <t>non</t>
  </si>
  <si>
    <t>Jean-Claude MARTIN</t>
  </si>
  <si>
    <t>Radical de Gauche</t>
  </si>
  <si>
    <t>3,04%</t>
  </si>
  <si>
    <t>non</t>
  </si>
  <si>
    <t>Laurent PEYRONDET</t>
  </si>
  <si>
    <t>MODEM</t>
  </si>
  <si>
    <t>19,02%</t>
  </si>
  <si>
    <t>non</t>
  </si>
  <si>
    <t>Stéphane SAUBUSSE</t>
  </si>
  <si>
    <t>Europe Ecologie / Les Verts</t>
  </si>
  <si>
    <t>9,75%</t>
  </si>
  <si>
    <t>non</t>
  </si>
  <si>
    <t>Johnny CARON</t>
  </si>
  <si>
    <t>Divers droite</t>
  </si>
  <si>
    <t>5,81%</t>
  </si>
  <si>
    <t>non</t>
  </si>
  <si>
    <t>CASTILLON-LA-BATAILLE (21)</t>
  </si>
  <si>
    <t>Candidats</t>
  </si>
  <si>
    <t>Étiquettes</t>
  </si>
  <si>
    <t>Voix</t>
  </si>
  <si>
    <t>Résultats</t>
  </si>
  <si>
    <t>Élu(e)</t>
  </si>
  <si>
    <t>Jacques BREILLAT</t>
  </si>
  <si>
    <t>Union pour un Mouvement Populaire</t>
  </si>
  <si>
    <t>31,39%</t>
  </si>
  <si>
    <t>non</t>
  </si>
  <si>
    <t>Guy MARTY</t>
  </si>
  <si>
    <t>Socialiste</t>
  </si>
  <si>
    <t>55,91%</t>
  </si>
  <si>
    <t>oui</t>
  </si>
  <si>
    <t>Patrick AUBISSE</t>
  </si>
  <si>
    <t>Communiste</t>
  </si>
  <si>
    <t>4,14%</t>
  </si>
  <si>
    <t>non</t>
  </si>
  <si>
    <t>Anne-Christine ROYAL</t>
  </si>
  <si>
    <t>Front National</t>
  </si>
  <si>
    <t>8,57%</t>
  </si>
  <si>
    <t>non</t>
  </si>
  <si>
    <t>CENON (55)</t>
  </si>
  <si>
    <t>Candidats</t>
  </si>
  <si>
    <t>Étiquettes</t>
  </si>
  <si>
    <t>Voix</t>
  </si>
  <si>
    <t>Résultats</t>
  </si>
  <si>
    <t>Élu(e)</t>
  </si>
  <si>
    <t>Marie-Christine BOUTHEAU</t>
  </si>
  <si>
    <t>Europe Ecologie / Les Verts</t>
  </si>
  <si>
    <t>10,10%</t>
  </si>
  <si>
    <t>non</t>
  </si>
  <si>
    <t>Christine HERAUD</t>
  </si>
  <si>
    <t>Extrême gauche</t>
  </si>
  <si>
    <t>1,84%</t>
  </si>
  <si>
    <t>non</t>
  </si>
  <si>
    <t>Fabien GAY</t>
  </si>
  <si>
    <t>Communiste</t>
  </si>
  <si>
    <t>5,59%</t>
  </si>
  <si>
    <t>non</t>
  </si>
  <si>
    <t>Alain DAVID</t>
  </si>
  <si>
    <t>Socialiste</t>
  </si>
  <si>
    <t>52,96%</t>
  </si>
  <si>
    <t>Bal.</t>
  </si>
  <si>
    <t>Philippe TARDY</t>
  </si>
  <si>
    <t>Union pour un Mouvement Populaire</t>
  </si>
  <si>
    <t>9,99%</t>
  </si>
  <si>
    <t>non</t>
  </si>
  <si>
    <t>Xavier BUAILLON</t>
  </si>
  <si>
    <t>Front National</t>
  </si>
  <si>
    <t>19,51%</t>
  </si>
  <si>
    <t>Bal.</t>
  </si>
  <si>
    <t>COUTRAS (22)</t>
  </si>
  <si>
    <t>Candidats</t>
  </si>
  <si>
    <t>Étiquettes</t>
  </si>
  <si>
    <t>Voix</t>
  </si>
  <si>
    <t>Résultats</t>
  </si>
  <si>
    <t>Élu(e)</t>
  </si>
  <si>
    <t>Christian ROCHE</t>
  </si>
  <si>
    <t>Front National</t>
  </si>
  <si>
    <t>10,98%</t>
  </si>
  <si>
    <t>non</t>
  </si>
  <si>
    <t>Sébastien LABORDE</t>
  </si>
  <si>
    <t>Communiste</t>
  </si>
  <si>
    <t>8,69%</t>
  </si>
  <si>
    <t>non</t>
  </si>
  <si>
    <t>Pierre BARRAU</t>
  </si>
  <si>
    <t>Socialiste</t>
  </si>
  <si>
    <t>53,84%</t>
  </si>
  <si>
    <t>oui</t>
  </si>
  <si>
    <t>Gérard LE PIOUFLE</t>
  </si>
  <si>
    <t>UDF- Mouvement Démocrate</t>
  </si>
  <si>
    <t>26,50%</t>
  </si>
  <si>
    <t>non</t>
  </si>
  <si>
    <t>CREON (23)</t>
  </si>
  <si>
    <t>Candidats</t>
  </si>
  <si>
    <t>Étiquettes</t>
  </si>
  <si>
    <t>Voix</t>
  </si>
  <si>
    <t>Résultats</t>
  </si>
  <si>
    <t>Élu(e)</t>
  </si>
  <si>
    <t>Nicolas THIERRY</t>
  </si>
  <si>
    <t>Les Verts</t>
  </si>
  <si>
    <t>13,68%</t>
  </si>
  <si>
    <t>non</t>
  </si>
  <si>
    <t>Emmanuel FARGEAUT</t>
  </si>
  <si>
    <t>Communiste</t>
  </si>
  <si>
    <t>5,82%</t>
  </si>
  <si>
    <t>non</t>
  </si>
  <si>
    <t>Nicolas QUERTAN</t>
  </si>
  <si>
    <t>Front National</t>
  </si>
  <si>
    <t>6,53%</t>
  </si>
  <si>
    <t>non</t>
  </si>
  <si>
    <t>Jean-Marie DARMIAN</t>
  </si>
  <si>
    <t>Socialiste</t>
  </si>
  <si>
    <t>46,86%</t>
  </si>
  <si>
    <t>Bal.</t>
  </si>
  <si>
    <t>Patricia BOUCHEZ</t>
  </si>
  <si>
    <t>Divers droite</t>
  </si>
  <si>
    <t>27,11%</t>
  </si>
  <si>
    <t>Bal.</t>
  </si>
  <si>
    <t>FLOIRAC (58)</t>
  </si>
  <si>
    <t>Candidats</t>
  </si>
  <si>
    <t>Étiquettes</t>
  </si>
  <si>
    <t>Voix</t>
  </si>
  <si>
    <t>Résultats</t>
  </si>
  <si>
    <t>Élu(e)</t>
  </si>
  <si>
    <t>Sylvie GAIDIER</t>
  </si>
  <si>
    <t>Front National</t>
  </si>
  <si>
    <t>18,47%</t>
  </si>
  <si>
    <t>Bal.</t>
  </si>
  <si>
    <t>Philippe VERBOIS</t>
  </si>
  <si>
    <t>MODEM</t>
  </si>
  <si>
    <t>17,23%</t>
  </si>
  <si>
    <t>non</t>
  </si>
  <si>
    <t>Françoise CANTET</t>
  </si>
  <si>
    <t>Communiste</t>
  </si>
  <si>
    <t>9,19%</t>
  </si>
  <si>
    <t>non</t>
  </si>
  <si>
    <t>Pascal BOURDON</t>
  </si>
  <si>
    <t>Extrême gauche</t>
  </si>
  <si>
    <t>2,52%</t>
  </si>
  <si>
    <t>non</t>
  </si>
  <si>
    <t>Martine CHEVAUCHERIE</t>
  </si>
  <si>
    <t>Europe Ecologie / Les Verts</t>
  </si>
  <si>
    <t>12,24%</t>
  </si>
  <si>
    <t>non</t>
  </si>
  <si>
    <t>Jean-Pierre SOUBIE</t>
  </si>
  <si>
    <t>Divers gauche</t>
  </si>
  <si>
    <t>40,34%</t>
  </si>
  <si>
    <t>Bal.</t>
  </si>
  <si>
    <t>FRONSAC (24)</t>
  </si>
  <si>
    <t>Candidats</t>
  </si>
  <si>
    <t>Étiquettes</t>
  </si>
  <si>
    <t>Voix</t>
  </si>
  <si>
    <t>Résultats</t>
  </si>
  <si>
    <t>Élu(e)</t>
  </si>
  <si>
    <t>Jean-Pascal GASTEUIL</t>
  </si>
  <si>
    <t>Divers droite</t>
  </si>
  <si>
    <t>26,91%</t>
  </si>
  <si>
    <t>non</t>
  </si>
  <si>
    <t>Michel FROUIN</t>
  </si>
  <si>
    <t>Socialiste</t>
  </si>
  <si>
    <t>56,14%</t>
  </si>
  <si>
    <t>oui</t>
  </si>
  <si>
    <t>Thibault DU REAU</t>
  </si>
  <si>
    <t>Front National</t>
  </si>
  <si>
    <t>8,88%</t>
  </si>
  <si>
    <t>non</t>
  </si>
  <si>
    <t>Nicolas PARERA</t>
  </si>
  <si>
    <t>Communiste</t>
  </si>
  <si>
    <t>8,06%</t>
  </si>
  <si>
    <t>non</t>
  </si>
  <si>
    <t>GRADIGNAN (59)</t>
  </si>
  <si>
    <t>Candidats</t>
  </si>
  <si>
    <t>Étiquettes</t>
  </si>
  <si>
    <t>Voix</t>
  </si>
  <si>
    <t>Résultats</t>
  </si>
  <si>
    <t>Élu(e)</t>
  </si>
  <si>
    <t>Catherine MELUL-ORSONI</t>
  </si>
  <si>
    <t>Divers droite</t>
  </si>
  <si>
    <t>26,18%</t>
  </si>
  <si>
    <t>Bal.</t>
  </si>
  <si>
    <t>Florian MARTINET</t>
  </si>
  <si>
    <t>Front National</t>
  </si>
  <si>
    <t>5,09%</t>
  </si>
  <si>
    <t>non</t>
  </si>
  <si>
    <t>Anne-Laure FABRE-NADLER</t>
  </si>
  <si>
    <t>Les Verts</t>
  </si>
  <si>
    <t>13,08%</t>
  </si>
  <si>
    <t>non</t>
  </si>
  <si>
    <t>Joëlle COUDERC</t>
  </si>
  <si>
    <t>Communiste</t>
  </si>
  <si>
    <t>5,69%</t>
  </si>
  <si>
    <t>non</t>
  </si>
  <si>
    <t>Anne-Marie KEISER</t>
  </si>
  <si>
    <t>Socialiste</t>
  </si>
  <si>
    <t>49,96%</t>
  </si>
  <si>
    <t>Bal.</t>
  </si>
  <si>
    <t>GRIGNOLS (25)</t>
  </si>
  <si>
    <t>Candidats</t>
  </si>
  <si>
    <t>Étiquettes</t>
  </si>
  <si>
    <t>Voix</t>
  </si>
  <si>
    <t>Résultats</t>
  </si>
  <si>
    <t>Élu(e)</t>
  </si>
  <si>
    <t>Jean-Pierre BAILLE</t>
  </si>
  <si>
    <t>Union pour un Mouvement Populaire</t>
  </si>
  <si>
    <t>51,06%</t>
  </si>
  <si>
    <t>oui</t>
  </si>
  <si>
    <t>Claude MELLIER</t>
  </si>
  <si>
    <t>Communiste</t>
  </si>
  <si>
    <t>7,93%</t>
  </si>
  <si>
    <t>non</t>
  </si>
  <si>
    <t>Jean-Jacques COUSTOLLE</t>
  </si>
  <si>
    <t>Socialiste</t>
  </si>
  <si>
    <t>41,01%</t>
  </si>
  <si>
    <t>non</t>
  </si>
  <si>
    <t>GUÎTRES (26)</t>
  </si>
  <si>
    <t>Candidats</t>
  </si>
  <si>
    <t>Étiquettes</t>
  </si>
  <si>
    <t>Voix</t>
  </si>
  <si>
    <t>Résultats</t>
  </si>
  <si>
    <t>Élu(e)</t>
  </si>
  <si>
    <t>Jean-Claude ABANADES</t>
  </si>
  <si>
    <t>Divers droite</t>
  </si>
  <si>
    <t>24,13%</t>
  </si>
  <si>
    <t>Bal.</t>
  </si>
  <si>
    <t>Christian ROCHE</t>
  </si>
  <si>
    <t>Front National</t>
  </si>
  <si>
    <t>20,17%</t>
  </si>
  <si>
    <t>non</t>
  </si>
  <si>
    <t>Alain MAROIS</t>
  </si>
  <si>
    <t>Socialiste</t>
  </si>
  <si>
    <t>39,73%</t>
  </si>
  <si>
    <t>Bal.</t>
  </si>
  <si>
    <t>Martine BERTANI</t>
  </si>
  <si>
    <t>Europe Ecologie / Les Verts</t>
  </si>
  <si>
    <t>9,35%</t>
  </si>
  <si>
    <t>non</t>
  </si>
  <si>
    <t>Sébastien LABORDE</t>
  </si>
  <si>
    <t>Communiste</t>
  </si>
  <si>
    <t>6,63%</t>
  </si>
  <si>
    <t>non</t>
  </si>
  <si>
    <t>LA REOLE (38)</t>
  </si>
  <si>
    <t>Candidats</t>
  </si>
  <si>
    <t>Étiquettes</t>
  </si>
  <si>
    <t>Voix</t>
  </si>
  <si>
    <t>Résultats</t>
  </si>
  <si>
    <t>Élu(e)</t>
  </si>
  <si>
    <t>Bernard CASTAGNET</t>
  </si>
  <si>
    <t>Socialiste</t>
  </si>
  <si>
    <t>47,57%</t>
  </si>
  <si>
    <t>Bal.</t>
  </si>
  <si>
    <t>Robert MERCADIER</t>
  </si>
  <si>
    <t>Front National</t>
  </si>
  <si>
    <t>6,71%</t>
  </si>
  <si>
    <t>non</t>
  </si>
  <si>
    <t>Sylvie RICHERT</t>
  </si>
  <si>
    <t>Communiste</t>
  </si>
  <si>
    <t>8,18%</t>
  </si>
  <si>
    <t>non</t>
  </si>
  <si>
    <t>Joël TROUILLOT</t>
  </si>
  <si>
    <t>Union pour un Mouvement Populaire</t>
  </si>
  <si>
    <t>37,55%</t>
  </si>
  <si>
    <t>Bal.</t>
  </si>
  <si>
    <t>LA TESTE (49)</t>
  </si>
  <si>
    <t>Candidats</t>
  </si>
  <si>
    <t>Étiquettes</t>
  </si>
  <si>
    <t>Voix</t>
  </si>
  <si>
    <t>Résultats</t>
  </si>
  <si>
    <t>Élu(e)</t>
  </si>
  <si>
    <t>René SERRANO</t>
  </si>
  <si>
    <t>Socialiste</t>
  </si>
  <si>
    <t>40,81%</t>
  </si>
  <si>
    <t>Bal.</t>
  </si>
  <si>
    <t>Lydie CROISIER</t>
  </si>
  <si>
    <t>Front National</t>
  </si>
  <si>
    <t>6,14%</t>
  </si>
  <si>
    <t>non</t>
  </si>
  <si>
    <t>Jacques CHAUVET</t>
  </si>
  <si>
    <t>Union pour un Mouvement Populaire</t>
  </si>
  <si>
    <t>39,24%</t>
  </si>
  <si>
    <t>Bal.</t>
  </si>
  <si>
    <t>Pierre CLEAZ</t>
  </si>
  <si>
    <t>Communiste</t>
  </si>
  <si>
    <t>4,67%</t>
  </si>
  <si>
    <t>non</t>
  </si>
  <si>
    <t>Mireille GUENEE</t>
  </si>
  <si>
    <t>Les Verts</t>
  </si>
  <si>
    <t>9,13%</t>
  </si>
  <si>
    <t>non</t>
  </si>
  <si>
    <t>LABRÈDE (27)</t>
  </si>
  <si>
    <t>Candidats</t>
  </si>
  <si>
    <t>Étiquettes</t>
  </si>
  <si>
    <t>Voix</t>
  </si>
  <si>
    <t>Résultats</t>
  </si>
  <si>
    <t>Élu(e)</t>
  </si>
  <si>
    <t>François PAPIAU</t>
  </si>
  <si>
    <t>Communiste</t>
  </si>
  <si>
    <t>6,16%</t>
  </si>
  <si>
    <t>non</t>
  </si>
  <si>
    <t>Francis GAZEAU</t>
  </si>
  <si>
    <t>Union pour un Mouvement Populaire</t>
  </si>
  <si>
    <t>16,62%</t>
  </si>
  <si>
    <t>Bal.</t>
  </si>
  <si>
    <t>Lucile JULIEN</t>
  </si>
  <si>
    <t>Front National</t>
  </si>
  <si>
    <t>15,98%</t>
  </si>
  <si>
    <t>non</t>
  </si>
  <si>
    <t>Jean-Luc STANEK</t>
  </si>
  <si>
    <t>Majorité présidentielle</t>
  </si>
  <si>
    <t>6,04%</t>
  </si>
  <si>
    <t>non</t>
  </si>
  <si>
    <t>Jocelyne PELLET</t>
  </si>
  <si>
    <t>Europe Ecologie / Les Verts</t>
  </si>
  <si>
    <t>12,62%</t>
  </si>
  <si>
    <t>non</t>
  </si>
  <si>
    <t>Bernard FATH</t>
  </si>
  <si>
    <t>Socialiste</t>
  </si>
  <si>
    <t>42,58%</t>
  </si>
  <si>
    <t>Bal.</t>
  </si>
  <si>
    <t>LANGON (28)</t>
  </si>
  <si>
    <t>Candidats</t>
  </si>
  <si>
    <t>Étiquettes</t>
  </si>
  <si>
    <t>Voix</t>
  </si>
  <si>
    <t>Résultats</t>
  </si>
  <si>
    <t>Élu(e)</t>
  </si>
  <si>
    <t>Charles VERITE</t>
  </si>
  <si>
    <t>Socialiste</t>
  </si>
  <si>
    <t>33,64%</t>
  </si>
  <si>
    <t>Bal.</t>
  </si>
  <si>
    <t>Pierre AUGEY</t>
  </si>
  <si>
    <t>Communiste</t>
  </si>
  <si>
    <t>44,54%</t>
  </si>
  <si>
    <t>Bal.</t>
  </si>
  <si>
    <t>Isabelle ROY</t>
  </si>
  <si>
    <t>Union pour un Mouvement Populaire</t>
  </si>
  <si>
    <t>17,19%</t>
  </si>
  <si>
    <t>Bal.</t>
  </si>
  <si>
    <t>Mireille DE BADEREAU</t>
  </si>
  <si>
    <t>Front National</t>
  </si>
  <si>
    <t>4,62%</t>
  </si>
  <si>
    <t>non</t>
  </si>
  <si>
    <t>LE BOUSCAT (54)</t>
  </si>
  <si>
    <t>Candidats</t>
  </si>
  <si>
    <t>Étiquettes</t>
  </si>
  <si>
    <t>Voix</t>
  </si>
  <si>
    <t>Résultats</t>
  </si>
  <si>
    <t>Élu(e)</t>
  </si>
  <si>
    <t>Pascal DESCLAUX</t>
  </si>
  <si>
    <t>Les Verts</t>
  </si>
  <si>
    <t>11,10%</t>
  </si>
  <si>
    <t>non</t>
  </si>
  <si>
    <t>Dominique VINCENT</t>
  </si>
  <si>
    <t>Union pour un Mouvement Populaire</t>
  </si>
  <si>
    <t>54,29%</t>
  </si>
  <si>
    <t>oui</t>
  </si>
  <si>
    <t>Evelyne BEGARDS</t>
  </si>
  <si>
    <t>Socialiste</t>
  </si>
  <si>
    <t>25,45%</t>
  </si>
  <si>
    <t>non</t>
  </si>
  <si>
    <t>Gerard AYNIE</t>
  </si>
  <si>
    <t>Communiste</t>
  </si>
  <si>
    <t>4,36%</t>
  </si>
  <si>
    <t>non</t>
  </si>
  <si>
    <t>Jean-Pierre CALONI</t>
  </si>
  <si>
    <t>Front National</t>
  </si>
  <si>
    <t>4,79%</t>
  </si>
  <si>
    <t>non</t>
  </si>
  <si>
    <t>LESPARRE-MEDOC (29)</t>
  </si>
  <si>
    <t>Candidats</t>
  </si>
  <si>
    <t>Étiquettes</t>
  </si>
  <si>
    <t>Voix</t>
  </si>
  <si>
    <t>Résultats</t>
  </si>
  <si>
    <t>Élu(e)</t>
  </si>
  <si>
    <t>Marcel LE FLOC'H</t>
  </si>
  <si>
    <t>Union pour un Mouvement Populaire</t>
  </si>
  <si>
    <t>16,92%</t>
  </si>
  <si>
    <t>Bal.</t>
  </si>
  <si>
    <t>Francis MAGENTIES</t>
  </si>
  <si>
    <t>Autres</t>
  </si>
  <si>
    <t>39,31%</t>
  </si>
  <si>
    <t>Bal.</t>
  </si>
  <si>
    <t>Michel SAUBION</t>
  </si>
  <si>
    <t>Socialiste</t>
  </si>
  <si>
    <t>19,81%</t>
  </si>
  <si>
    <t>Bal.</t>
  </si>
  <si>
    <t>Yves SULTANA</t>
  </si>
  <si>
    <t>Divers droite</t>
  </si>
  <si>
    <t>9,28%</t>
  </si>
  <si>
    <t>non</t>
  </si>
  <si>
    <t>Alain GENESTE</t>
  </si>
  <si>
    <t>UDF- Mouvement Démocrate</t>
  </si>
  <si>
    <t>9,61%</t>
  </si>
  <si>
    <t>non</t>
  </si>
  <si>
    <t>Michel GUERAUD</t>
  </si>
  <si>
    <t>Communiste</t>
  </si>
  <si>
    <t>5,06%</t>
  </si>
  <si>
    <t>non</t>
  </si>
  <si>
    <t>LIBOURNE (30)</t>
  </si>
  <si>
    <t>Candidats</t>
  </si>
  <si>
    <t>Étiquettes</t>
  </si>
  <si>
    <t>Voix</t>
  </si>
  <si>
    <t>Résultats</t>
  </si>
  <si>
    <t>Élu(e)</t>
  </si>
  <si>
    <t>Marie-Thérèse ALONSO</t>
  </si>
  <si>
    <t>Majorité présidentielle</t>
  </si>
  <si>
    <t>5,95%</t>
  </si>
  <si>
    <t>non</t>
  </si>
  <si>
    <t>Antoine CARBONNIER</t>
  </si>
  <si>
    <t>Divers gauche</t>
  </si>
  <si>
    <t>5,33%</t>
  </si>
  <si>
    <t>non</t>
  </si>
  <si>
    <t>Nelly DARRIGAN</t>
  </si>
  <si>
    <t>Union pour un Mouvement Populaire</t>
  </si>
  <si>
    <t>19,46%</t>
  </si>
  <si>
    <t>non</t>
  </si>
  <si>
    <t>Isabelle HARDY</t>
  </si>
  <si>
    <t>Socialiste</t>
  </si>
  <si>
    <t>32,17%</t>
  </si>
  <si>
    <t>Bal.</t>
  </si>
  <si>
    <t>Anne-Christine ROYAL</t>
  </si>
  <si>
    <t>Front National</t>
  </si>
  <si>
    <t>20,90%</t>
  </si>
  <si>
    <t>Bal.</t>
  </si>
  <si>
    <t>Mireille TEULE</t>
  </si>
  <si>
    <t>Europe Ecologie / Les Verts</t>
  </si>
  <si>
    <t>9,91%</t>
  </si>
  <si>
    <t>non</t>
  </si>
  <si>
    <t>Pascal TEILLET</t>
  </si>
  <si>
    <t>Extrême gauche</t>
  </si>
  <si>
    <t>1,13%</t>
  </si>
  <si>
    <t>non</t>
  </si>
  <si>
    <t>Lolita ARENAS</t>
  </si>
  <si>
    <t>Communiste</t>
  </si>
  <si>
    <t>5,16%</t>
  </si>
  <si>
    <t>non</t>
  </si>
  <si>
    <t>LORMONT (60)</t>
  </si>
  <si>
    <t>Candidats</t>
  </si>
  <si>
    <t>Étiquettes</t>
  </si>
  <si>
    <t>Voix</t>
  </si>
  <si>
    <t>Résultats</t>
  </si>
  <si>
    <t>Élu(e)</t>
  </si>
  <si>
    <t>Dominique RENUCCI</t>
  </si>
  <si>
    <t>Front National</t>
  </si>
  <si>
    <t>8,52%</t>
  </si>
  <si>
    <t>non</t>
  </si>
  <si>
    <t>Jean TOUZEAU</t>
  </si>
  <si>
    <t>Socialiste</t>
  </si>
  <si>
    <t>62,58%</t>
  </si>
  <si>
    <t>oui</t>
  </si>
  <si>
    <t>Josyane MAESTRO</t>
  </si>
  <si>
    <t>Communiste</t>
  </si>
  <si>
    <t>12,14%</t>
  </si>
  <si>
    <t>non</t>
  </si>
  <si>
    <t>Adrien DEBEVER</t>
  </si>
  <si>
    <t>UDF- Mouvement Démocrate</t>
  </si>
  <si>
    <t>16,76%</t>
  </si>
  <si>
    <t>non</t>
  </si>
  <si>
    <t>LUSSAC (31)</t>
  </si>
  <si>
    <t>Candidats</t>
  </si>
  <si>
    <t>Étiquettes</t>
  </si>
  <si>
    <t>Voix</t>
  </si>
  <si>
    <t>Résultats</t>
  </si>
  <si>
    <t>Élu(e)</t>
  </si>
  <si>
    <t>Chantal BERNARD</t>
  </si>
  <si>
    <t>Front National</t>
  </si>
  <si>
    <t>9,36%</t>
  </si>
  <si>
    <t>non</t>
  </si>
  <si>
    <t>Pierre YERLES</t>
  </si>
  <si>
    <t>Union pour un Mouvement Populaire</t>
  </si>
  <si>
    <t>54,19%</t>
  </si>
  <si>
    <t>oui</t>
  </si>
  <si>
    <t>Monique LABROT</t>
  </si>
  <si>
    <t>Communiste</t>
  </si>
  <si>
    <t>6,38%</t>
  </si>
  <si>
    <t>non</t>
  </si>
  <si>
    <t>Françoise CHAGNEAU</t>
  </si>
  <si>
    <t>Socialiste</t>
  </si>
  <si>
    <t>30,07%</t>
  </si>
  <si>
    <t>non</t>
  </si>
  <si>
    <t>MERIGNAC-1 (51)</t>
  </si>
  <si>
    <t>Candidats</t>
  </si>
  <si>
    <t>Étiquettes</t>
  </si>
  <si>
    <t>Voix</t>
  </si>
  <si>
    <t>Résultats</t>
  </si>
  <si>
    <t>Élu(e)</t>
  </si>
  <si>
    <t>Gérard CHAUSSET</t>
  </si>
  <si>
    <t>Les Verts</t>
  </si>
  <si>
    <t>18,23%</t>
  </si>
  <si>
    <t>Bal.</t>
  </si>
  <si>
    <t>Marie RECALDE</t>
  </si>
  <si>
    <t>Socialiste</t>
  </si>
  <si>
    <t>42,50%</t>
  </si>
  <si>
    <t>Bal.</t>
  </si>
  <si>
    <t>Bruno MARNE</t>
  </si>
  <si>
    <t>Majorité dont le Nouveau Centre</t>
  </si>
  <si>
    <t>8,02%</t>
  </si>
  <si>
    <t>non</t>
  </si>
  <si>
    <t>Sébastien ROUILLAY</t>
  </si>
  <si>
    <t>Union pour un Mouvement Populaire</t>
  </si>
  <si>
    <t>20,68%</t>
  </si>
  <si>
    <t>Bal.</t>
  </si>
  <si>
    <t>Michèle ISTE</t>
  </si>
  <si>
    <t>Communiste</t>
  </si>
  <si>
    <t>5,47%</t>
  </si>
  <si>
    <t>non</t>
  </si>
  <si>
    <t>Bernard GONZALEZ</t>
  </si>
  <si>
    <t>Divers droite</t>
  </si>
  <si>
    <t>0,00%</t>
  </si>
  <si>
    <t>non</t>
  </si>
  <si>
    <t>Jean-Luc AUPETIT</t>
  </si>
  <si>
    <t>Front National</t>
  </si>
  <si>
    <t>5,09%</t>
  </si>
  <si>
    <t>non</t>
  </si>
  <si>
    <t>MÉRIGNAC-2 (61)</t>
  </si>
  <si>
    <t>Candidats</t>
  </si>
  <si>
    <t>Étiquettes</t>
  </si>
  <si>
    <t>Voix</t>
  </si>
  <si>
    <t>Résultats</t>
  </si>
  <si>
    <t>Élu(e)</t>
  </si>
  <si>
    <t>Alain TROUILLE</t>
  </si>
  <si>
    <t>Front National</t>
  </si>
  <si>
    <t>14,68%</t>
  </si>
  <si>
    <t>non</t>
  </si>
  <si>
    <t>Gérard CHAUSSET</t>
  </si>
  <si>
    <t>Europe Ecologie / Les Verts</t>
  </si>
  <si>
    <t>19,08%</t>
  </si>
  <si>
    <t>non</t>
  </si>
  <si>
    <t>Claude MELLIER</t>
  </si>
  <si>
    <t>Communiste</t>
  </si>
  <si>
    <t>5,44%</t>
  </si>
  <si>
    <t>non</t>
  </si>
  <si>
    <t>Thierry MILLET</t>
  </si>
  <si>
    <t>Majorité présidentielle</t>
  </si>
  <si>
    <t>20,08%</t>
  </si>
  <si>
    <t>Bal.</t>
  </si>
  <si>
    <t>Bernard GONZALEZ</t>
  </si>
  <si>
    <t>Divers droite</t>
  </si>
  <si>
    <t>2,43%</t>
  </si>
  <si>
    <t>non</t>
  </si>
  <si>
    <t>Jacques FERGEAU</t>
  </si>
  <si>
    <t>Socialiste</t>
  </si>
  <si>
    <t>38,29%</t>
  </si>
  <si>
    <t>Bal.</t>
  </si>
  <si>
    <t>MONSÉGUR (32)</t>
  </si>
  <si>
    <t>Candidats</t>
  </si>
  <si>
    <t>Étiquettes</t>
  </si>
  <si>
    <t>Voix</t>
  </si>
  <si>
    <t>Résultats</t>
  </si>
  <si>
    <t>Élu(e)</t>
  </si>
  <si>
    <t>Gonzague MALHERBE</t>
  </si>
  <si>
    <t>Front National</t>
  </si>
  <si>
    <t>14,33%</t>
  </si>
  <si>
    <t>non</t>
  </si>
  <si>
    <t>Benjamin REGONESI</t>
  </si>
  <si>
    <t>Communiste</t>
  </si>
  <si>
    <t>5,58%</t>
  </si>
  <si>
    <t>non</t>
  </si>
  <si>
    <t>Bernard DUSSAUT</t>
  </si>
  <si>
    <t>Socialiste</t>
  </si>
  <si>
    <t>67,81%</t>
  </si>
  <si>
    <t>oui</t>
  </si>
  <si>
    <t>Marc PEUVRIER</t>
  </si>
  <si>
    <t>MODEM</t>
  </si>
  <si>
    <t>12,28%</t>
  </si>
  <si>
    <t>non</t>
  </si>
  <si>
    <t>PAUILLAC (33)</t>
  </si>
  <si>
    <t>Candidats</t>
  </si>
  <si>
    <t>Étiquettes</t>
  </si>
  <si>
    <t>Voix</t>
  </si>
  <si>
    <t>Résultats</t>
  </si>
  <si>
    <t>Élu(e)</t>
  </si>
  <si>
    <t>Christopher NUNES</t>
  </si>
  <si>
    <t>Europe Ecologie / Les Verts</t>
  </si>
  <si>
    <t>5,32%</t>
  </si>
  <si>
    <t>non</t>
  </si>
  <si>
    <t>Stéphane LECLAIR</t>
  </si>
  <si>
    <t>Parti de Gauche</t>
  </si>
  <si>
    <t>3,29%</t>
  </si>
  <si>
    <t>non</t>
  </si>
  <si>
    <t>Jacques COLOMBIER</t>
  </si>
  <si>
    <t>Front National</t>
  </si>
  <si>
    <t>27,08%</t>
  </si>
  <si>
    <t>Bal.</t>
  </si>
  <si>
    <t>Jean MINCOY</t>
  </si>
  <si>
    <t>Union pour un Mouvement Populaire</t>
  </si>
  <si>
    <t>21,97%</t>
  </si>
  <si>
    <t>non</t>
  </si>
  <si>
    <t>Sébastien HOURNAU</t>
  </si>
  <si>
    <t>Socialiste</t>
  </si>
  <si>
    <t>42,34%</t>
  </si>
  <si>
    <t>Bal.</t>
  </si>
  <si>
    <t>PELLEGRUE (34)</t>
  </si>
  <si>
    <t>Candidats</t>
  </si>
  <si>
    <t>Étiquettes</t>
  </si>
  <si>
    <t>Voix</t>
  </si>
  <si>
    <t>Résultats</t>
  </si>
  <si>
    <t>Élu(e)</t>
  </si>
  <si>
    <t>Yves BROQUIN</t>
  </si>
  <si>
    <t>Divers droite</t>
  </si>
  <si>
    <t>12,17%</t>
  </si>
  <si>
    <t>non</t>
  </si>
  <si>
    <t>Alain COURGEAU</t>
  </si>
  <si>
    <t>Socialiste</t>
  </si>
  <si>
    <t>32,13%</t>
  </si>
  <si>
    <t>non</t>
  </si>
  <si>
    <t>Dolores ARENAS</t>
  </si>
  <si>
    <t>Communiste</t>
  </si>
  <si>
    <t>3,03%</t>
  </si>
  <si>
    <t>non</t>
  </si>
  <si>
    <t>José BLUTEAU</t>
  </si>
  <si>
    <t>Divers droite</t>
  </si>
  <si>
    <t>52,67%</t>
  </si>
  <si>
    <t>oui</t>
  </si>
  <si>
    <t>PESSAC-1 (35)</t>
  </si>
  <si>
    <t>Candidats</t>
  </si>
  <si>
    <t>Étiquettes</t>
  </si>
  <si>
    <t>Voix</t>
  </si>
  <si>
    <t>Résultats</t>
  </si>
  <si>
    <t>Élu(e)</t>
  </si>
  <si>
    <t>Jacques REYGROBELLET</t>
  </si>
  <si>
    <t>Extrême gauche</t>
  </si>
  <si>
    <t>1,75%</t>
  </si>
  <si>
    <t>non</t>
  </si>
  <si>
    <t>Frédéric WORINGER</t>
  </si>
  <si>
    <t>Europe Ecologie / Les Verts</t>
  </si>
  <si>
    <t>17,37%</t>
  </si>
  <si>
    <t>non</t>
  </si>
  <si>
    <t>Eric MARTIN</t>
  </si>
  <si>
    <t>Union pour un Mouvement Populaire</t>
  </si>
  <si>
    <t>25,04%</t>
  </si>
  <si>
    <t>Bal.</t>
  </si>
  <si>
    <t>Edith MONCOUCUT</t>
  </si>
  <si>
    <t>Socialiste</t>
  </si>
  <si>
    <t>46,62%</t>
  </si>
  <si>
    <t>Bal.</t>
  </si>
  <si>
    <t>Christophe BIBES</t>
  </si>
  <si>
    <t>Communiste</t>
  </si>
  <si>
    <t>6,13%</t>
  </si>
  <si>
    <t>non</t>
  </si>
  <si>
    <t>Isabelle UFFERTE</t>
  </si>
  <si>
    <t>Extrême gauche</t>
  </si>
  <si>
    <t>3,09%</t>
  </si>
  <si>
    <t>non</t>
  </si>
  <si>
    <t>PESSAC-2 (62)</t>
  </si>
  <si>
    <t>Candidats</t>
  </si>
  <si>
    <t>Étiquettes</t>
  </si>
  <si>
    <t>Voix</t>
  </si>
  <si>
    <t>Résultats</t>
  </si>
  <si>
    <t>Élu(e)</t>
  </si>
  <si>
    <t>Arnaud LAGRAVE</t>
  </si>
  <si>
    <t>Front National</t>
  </si>
  <si>
    <t>5,01%</t>
  </si>
  <si>
    <t>non</t>
  </si>
  <si>
    <t>Jean-Jacques BENOIT</t>
  </si>
  <si>
    <t>Socialiste</t>
  </si>
  <si>
    <t>56,16%</t>
  </si>
  <si>
    <t>oui</t>
  </si>
  <si>
    <t>Didier SARRAT</t>
  </si>
  <si>
    <t>Communiste</t>
  </si>
  <si>
    <t>7,55%</t>
  </si>
  <si>
    <t>non</t>
  </si>
  <si>
    <t>Benoit RAUTUREAU</t>
  </si>
  <si>
    <t>Union pour un Mouvement Populaire</t>
  </si>
  <si>
    <t>31,28%</t>
  </si>
  <si>
    <t>non</t>
  </si>
  <si>
    <t>PODENSAC (36)</t>
  </si>
  <si>
    <t>Candidats</t>
  </si>
  <si>
    <t>Étiquettes</t>
  </si>
  <si>
    <t>Voix</t>
  </si>
  <si>
    <t>Résultats</t>
  </si>
  <si>
    <t>Élu(e)</t>
  </si>
  <si>
    <t>Philippe MEYNARD</t>
  </si>
  <si>
    <t>UDF- Mouvement Démocrate</t>
  </si>
  <si>
    <t>30,06%</t>
  </si>
  <si>
    <t>Bal.</t>
  </si>
  <si>
    <t>Gilles FILLIATRE</t>
  </si>
  <si>
    <t>Divers droite</t>
  </si>
  <si>
    <t>20,84%</t>
  </si>
  <si>
    <t>Bal.</t>
  </si>
  <si>
    <t>Hervé GILLE</t>
  </si>
  <si>
    <t>Socialiste</t>
  </si>
  <si>
    <t>37,82%</t>
  </si>
  <si>
    <t>Bal.</t>
  </si>
  <si>
    <t>Françoise LECOANET</t>
  </si>
  <si>
    <t>Communiste</t>
  </si>
  <si>
    <t>5,36%</t>
  </si>
  <si>
    <t>non</t>
  </si>
  <si>
    <t>Pierre CROIZIER</t>
  </si>
  <si>
    <t>Front National</t>
  </si>
  <si>
    <t>5,92%</t>
  </si>
  <si>
    <t>non</t>
  </si>
  <si>
    <t>PUJOLS (37)</t>
  </si>
  <si>
    <t>Candidats</t>
  </si>
  <si>
    <t>Étiquettes</t>
  </si>
  <si>
    <t>Voix</t>
  </si>
  <si>
    <t>Résultats</t>
  </si>
  <si>
    <t>Élu(e)</t>
  </si>
  <si>
    <t>Liliane POIVERT</t>
  </si>
  <si>
    <t>Union pour un Mouvement Populaire</t>
  </si>
  <si>
    <t>42,22%</t>
  </si>
  <si>
    <t>Bal.</t>
  </si>
  <si>
    <t>Marie-Emilie SALLETTE</t>
  </si>
  <si>
    <t>Socialiste</t>
  </si>
  <si>
    <t>33,54%</t>
  </si>
  <si>
    <t>Bal.</t>
  </si>
  <si>
    <t>Frédéric DESSIMOULIES</t>
  </si>
  <si>
    <t>Parti de Gauche</t>
  </si>
  <si>
    <t>6,49%</t>
  </si>
  <si>
    <t>non</t>
  </si>
  <si>
    <t>Daniel RUSAIL</t>
  </si>
  <si>
    <t>Front National</t>
  </si>
  <si>
    <t>17,75%</t>
  </si>
  <si>
    <t>non</t>
  </si>
  <si>
    <t>SAINT-ANDRE-DE-CUBZAC (39)</t>
  </si>
  <si>
    <t>Candidats</t>
  </si>
  <si>
    <t>Étiquettes</t>
  </si>
  <si>
    <t>Voix</t>
  </si>
  <si>
    <t>Résultats</t>
  </si>
  <si>
    <t>Élu(e)</t>
  </si>
  <si>
    <t>Eddie PUYJALON</t>
  </si>
  <si>
    <t>Autres</t>
  </si>
  <si>
    <t>17,01%</t>
  </si>
  <si>
    <t>Bal.</t>
  </si>
  <si>
    <t>Alain Guillaume MONTANGON</t>
  </si>
  <si>
    <t>Divers gauche</t>
  </si>
  <si>
    <t>22,10%</t>
  </si>
  <si>
    <t>Bal.</t>
  </si>
  <si>
    <t>Denis LEMOINE</t>
  </si>
  <si>
    <t>Front National</t>
  </si>
  <si>
    <t>6,48%</t>
  </si>
  <si>
    <t>non</t>
  </si>
  <si>
    <t>Jacques MAUGEIN</t>
  </si>
  <si>
    <t>Socialiste</t>
  </si>
  <si>
    <t>42,08%</t>
  </si>
  <si>
    <t>Bal.</t>
  </si>
  <si>
    <t>Vincent RAYNAL</t>
  </si>
  <si>
    <t>Communiste</t>
  </si>
  <si>
    <t>6,30%</t>
  </si>
  <si>
    <t>non</t>
  </si>
  <si>
    <t>Julien GUILLOT</t>
  </si>
  <si>
    <t>Extrême gauche</t>
  </si>
  <si>
    <t>6,02%</t>
  </si>
  <si>
    <t>non</t>
  </si>
  <si>
    <t>SAINT-CIERS-SUR-GIRONDE (40)</t>
  </si>
  <si>
    <t>Candidats</t>
  </si>
  <si>
    <t>Étiquettes</t>
  </si>
  <si>
    <t>Voix</t>
  </si>
  <si>
    <t>Résultats</t>
  </si>
  <si>
    <t>Élu(e)</t>
  </si>
  <si>
    <t>Pierre DINET</t>
  </si>
  <si>
    <t>Front National</t>
  </si>
  <si>
    <t>19,10%</t>
  </si>
  <si>
    <t>non</t>
  </si>
  <si>
    <t>Hervé-Noël STAAL</t>
  </si>
  <si>
    <t>Parti de Gauche</t>
  </si>
  <si>
    <t>4,07%</t>
  </si>
  <si>
    <t>non</t>
  </si>
  <si>
    <t>Thierry DELOTTIER</t>
  </si>
  <si>
    <t>Europe Ecologie / Les Verts</t>
  </si>
  <si>
    <t>5,35%</t>
  </si>
  <si>
    <t>non</t>
  </si>
  <si>
    <t>Philippe PLISSON</t>
  </si>
  <si>
    <t>Socialiste</t>
  </si>
  <si>
    <t>50,24%</t>
  </si>
  <si>
    <t>oui</t>
  </si>
  <si>
    <t>Anne-Marie VERIT</t>
  </si>
  <si>
    <t>Divers droite</t>
  </si>
  <si>
    <t>21,24%</t>
  </si>
  <si>
    <t>non</t>
  </si>
  <si>
    <t>SAINT-LAURENT-MÉDOC (42)</t>
  </si>
  <si>
    <t>Candidats</t>
  </si>
  <si>
    <t>Étiquettes</t>
  </si>
  <si>
    <t>Voix</t>
  </si>
  <si>
    <t>Résultats</t>
  </si>
  <si>
    <t>Élu(e)</t>
  </si>
  <si>
    <t>Françoise BARTHOLOMEW</t>
  </si>
  <si>
    <t>Europe Ecologie / Les Verts</t>
  </si>
  <si>
    <t>5,74%</t>
  </si>
  <si>
    <t>non</t>
  </si>
  <si>
    <t>Jean-Marie FERON</t>
  </si>
  <si>
    <t>Union pour un Mouvement Populaire</t>
  </si>
  <si>
    <t>25,18%</t>
  </si>
  <si>
    <t>Bal.</t>
  </si>
  <si>
    <t>Cécile HOSTEINS</t>
  </si>
  <si>
    <t>Communiste</t>
  </si>
  <si>
    <t>8,75%</t>
  </si>
  <si>
    <t>non</t>
  </si>
  <si>
    <t>Alain BONITON</t>
  </si>
  <si>
    <t>Front National</t>
  </si>
  <si>
    <t>15,55%</t>
  </si>
  <si>
    <t>non</t>
  </si>
  <si>
    <t>Christophe BIROT</t>
  </si>
  <si>
    <t>Socialiste</t>
  </si>
  <si>
    <t>44,78%</t>
  </si>
  <si>
    <t>Bal.</t>
  </si>
  <si>
    <t>SAINT-MACAIRE (43)</t>
  </si>
  <si>
    <t>Candidats</t>
  </si>
  <si>
    <t>Étiquettes</t>
  </si>
  <si>
    <t>Voix</t>
  </si>
  <si>
    <t>Résultats</t>
  </si>
  <si>
    <t>Élu(e)</t>
  </si>
  <si>
    <t>Florence LASSARADE</t>
  </si>
  <si>
    <t>Union pour un Mouvement Populaire</t>
  </si>
  <si>
    <t>21,51%</t>
  </si>
  <si>
    <t>Bal.</t>
  </si>
  <si>
    <t>Bruno TAUZIN</t>
  </si>
  <si>
    <t>Socialiste</t>
  </si>
  <si>
    <t>20,52%</t>
  </si>
  <si>
    <t>non</t>
  </si>
  <si>
    <t>Michel HILAIRE</t>
  </si>
  <si>
    <t>Communiste</t>
  </si>
  <si>
    <t>42,61%</t>
  </si>
  <si>
    <t>Bal.</t>
  </si>
  <si>
    <t>Gérard AUPETIT</t>
  </si>
  <si>
    <t>Front National</t>
  </si>
  <si>
    <t>15,37%</t>
  </si>
  <si>
    <t>non</t>
  </si>
  <si>
    <t>SAINT-MEDARD-EN-JALLES (63)</t>
  </si>
  <si>
    <t>Candidats</t>
  </si>
  <si>
    <t>Étiquettes</t>
  </si>
  <si>
    <t>Voix</t>
  </si>
  <si>
    <t>Résultats</t>
  </si>
  <si>
    <t>Élu(e)</t>
  </si>
  <si>
    <t>Christophe DUPRAT</t>
  </si>
  <si>
    <t>Union pour un Mouvement Populaire</t>
  </si>
  <si>
    <t>36,85%</t>
  </si>
  <si>
    <t>Bal.</t>
  </si>
  <si>
    <t>Serge LAMAISON</t>
  </si>
  <si>
    <t>Socialiste</t>
  </si>
  <si>
    <t>43,94%</t>
  </si>
  <si>
    <t>Bal.</t>
  </si>
  <si>
    <t>Xavier LHOMME</t>
  </si>
  <si>
    <t>Les Verts</t>
  </si>
  <si>
    <t>13,79%</t>
  </si>
  <si>
    <t>non</t>
  </si>
  <si>
    <t>Line PERON</t>
  </si>
  <si>
    <t>Communiste</t>
  </si>
  <si>
    <t>5,43%</t>
  </si>
  <si>
    <t>non</t>
  </si>
  <si>
    <t>SAINT-SAVIN (44)</t>
  </si>
  <si>
    <t>Candidats</t>
  </si>
  <si>
    <t>Étiquettes</t>
  </si>
  <si>
    <t>Voix</t>
  </si>
  <si>
    <t>Résultats</t>
  </si>
  <si>
    <t>Élu(e)</t>
  </si>
  <si>
    <t>Albert LAULHERE</t>
  </si>
  <si>
    <t>Front National</t>
  </si>
  <si>
    <t>8,56%</t>
  </si>
  <si>
    <t>non</t>
  </si>
  <si>
    <t>Dominique CHAUPARD</t>
  </si>
  <si>
    <t>Communiste</t>
  </si>
  <si>
    <t>9,46%</t>
  </si>
  <si>
    <t>non</t>
  </si>
  <si>
    <t>Alain RENARD</t>
  </si>
  <si>
    <t>Socialiste</t>
  </si>
  <si>
    <t>45,62%</t>
  </si>
  <si>
    <t>Bal.</t>
  </si>
  <si>
    <t>Bernard PERALDI</t>
  </si>
  <si>
    <t>Divers droite</t>
  </si>
  <si>
    <t>36,37%</t>
  </si>
  <si>
    <t>Bal.</t>
  </si>
  <si>
    <t>SAINT-SYMPHORIEN (45)</t>
  </si>
  <si>
    <t>Candidats</t>
  </si>
  <si>
    <t>Étiquettes</t>
  </si>
  <si>
    <t>Voix</t>
  </si>
  <si>
    <t>Résultats</t>
  </si>
  <si>
    <t>Élu(e)</t>
  </si>
  <si>
    <t>Jacques LEGLISE</t>
  </si>
  <si>
    <t>Divers gauche</t>
  </si>
  <si>
    <t>12,72%</t>
  </si>
  <si>
    <t>non</t>
  </si>
  <si>
    <t>Corinne THERAGE RIOU</t>
  </si>
  <si>
    <t>Extrême gauche</t>
  </si>
  <si>
    <t>1,94%</t>
  </si>
  <si>
    <t>non</t>
  </si>
  <si>
    <t>Catherine BOUILHET</t>
  </si>
  <si>
    <t>Front National</t>
  </si>
  <si>
    <t>8,38%</t>
  </si>
  <si>
    <t>non</t>
  </si>
  <si>
    <t>Laetitia RODRIGUEZ</t>
  </si>
  <si>
    <t>Union pour un Mouvement Populaire</t>
  </si>
  <si>
    <t>11,70%</t>
  </si>
  <si>
    <t>non</t>
  </si>
  <si>
    <t>Claude BESOMBE</t>
  </si>
  <si>
    <t>Divers droite</t>
  </si>
  <si>
    <t>5,77%</t>
  </si>
  <si>
    <t>non</t>
  </si>
  <si>
    <t>Philippe CARREYRE</t>
  </si>
  <si>
    <t>Socialiste</t>
  </si>
  <si>
    <t>52,15%</t>
  </si>
  <si>
    <t>oui</t>
  </si>
  <si>
    <t>Julien RUIZ</t>
  </si>
  <si>
    <t>Communiste</t>
  </si>
  <si>
    <t>7,35%</t>
  </si>
  <si>
    <t>non</t>
  </si>
  <si>
    <t>SAINT-VIVIEN-DE-MEDOC (46)</t>
  </si>
  <si>
    <t>Candidats</t>
  </si>
  <si>
    <t>Étiquettes</t>
  </si>
  <si>
    <t>Voix</t>
  </si>
  <si>
    <t>Résultats</t>
  </si>
  <si>
    <t>Élu(e)</t>
  </si>
  <si>
    <t>Jean-François REGERE</t>
  </si>
  <si>
    <t>Union pour un Mouvement Populaire</t>
  </si>
  <si>
    <t>44,02%</t>
  </si>
  <si>
    <t>Bal.</t>
  </si>
  <si>
    <t>Stéphane LE BOT</t>
  </si>
  <si>
    <t>Communiste</t>
  </si>
  <si>
    <t>7,80%</t>
  </si>
  <si>
    <t>non</t>
  </si>
  <si>
    <t>Serge LAPORTE</t>
  </si>
  <si>
    <t>Socialiste</t>
  </si>
  <si>
    <t>48,18%</t>
  </si>
  <si>
    <t>Bal.</t>
  </si>
  <si>
    <t>SAINTE-FOY-LA-GRANDE (41)</t>
  </si>
  <si>
    <t>Candidats</t>
  </si>
  <si>
    <t>Étiquettes</t>
  </si>
  <si>
    <t>Voix</t>
  </si>
  <si>
    <t>Résultats</t>
  </si>
  <si>
    <t>Élu(e)</t>
  </si>
  <si>
    <t>Jean-Pierre CHALARD</t>
  </si>
  <si>
    <t>Union pour un Mouvement Populaire</t>
  </si>
  <si>
    <t>44,14%</t>
  </si>
  <si>
    <t>Bal.</t>
  </si>
  <si>
    <t>Robert PROVAIN</t>
  </si>
  <si>
    <t>Socialiste</t>
  </si>
  <si>
    <t>38,22%</t>
  </si>
  <si>
    <t>Bal.</t>
  </si>
  <si>
    <t>Loïc BOISSON</t>
  </si>
  <si>
    <t>Communiste</t>
  </si>
  <si>
    <t>4,31%</t>
  </si>
  <si>
    <t>non</t>
  </si>
  <si>
    <t>Pierre AUPETIT</t>
  </si>
  <si>
    <t>Front National</t>
  </si>
  <si>
    <t>8,09%</t>
  </si>
  <si>
    <t>non</t>
  </si>
  <si>
    <t>Pierre GUILLONNEAU</t>
  </si>
  <si>
    <t>Extrême gauche</t>
  </si>
  <si>
    <t>5,24%</t>
  </si>
  <si>
    <t>non</t>
  </si>
  <si>
    <t>SAUVETERRE-DE-GUYENNE (47)</t>
  </si>
  <si>
    <t>Candidats</t>
  </si>
  <si>
    <t>Étiquettes</t>
  </si>
  <si>
    <t>Voix</t>
  </si>
  <si>
    <t>Résultats</t>
  </si>
  <si>
    <t>Élu(e)</t>
  </si>
  <si>
    <t>Hans GOURAUD</t>
  </si>
  <si>
    <t>Front National</t>
  </si>
  <si>
    <t>8,45%</t>
  </si>
  <si>
    <t>non</t>
  </si>
  <si>
    <t>Christophe MIQUEU</t>
  </si>
  <si>
    <t>Parti de Gauche</t>
  </si>
  <si>
    <t>10,26%</t>
  </si>
  <si>
    <t>non</t>
  </si>
  <si>
    <t>Daniel BARBE</t>
  </si>
  <si>
    <t>Socialiste</t>
  </si>
  <si>
    <t>34,44%</t>
  </si>
  <si>
    <t>Bal.</t>
  </si>
  <si>
    <t>Yves D'AMECOURT</t>
  </si>
  <si>
    <t>Union pour un Mouvement Populaire</t>
  </si>
  <si>
    <t>46,85%</t>
  </si>
  <si>
    <t>Bal.</t>
  </si>
  <si>
    <t>TALENCE (56)</t>
  </si>
  <si>
    <t>Candidats</t>
  </si>
  <si>
    <t>Étiquettes</t>
  </si>
  <si>
    <t>Voix</t>
  </si>
  <si>
    <t>Résultats</t>
  </si>
  <si>
    <t>Élu(e)</t>
  </si>
  <si>
    <t>Armand GUERIN</t>
  </si>
  <si>
    <t>Europe Ecologie / Les Verts</t>
  </si>
  <si>
    <t>17,93%</t>
  </si>
  <si>
    <t>non</t>
  </si>
  <si>
    <t>Gilles SAVARY</t>
  </si>
  <si>
    <t>Socialiste</t>
  </si>
  <si>
    <t>43,09%</t>
  </si>
  <si>
    <t>Bal.</t>
  </si>
  <si>
    <t>Aurélien SEBTON</t>
  </si>
  <si>
    <t>MODEM</t>
  </si>
  <si>
    <t>30,37%</t>
  </si>
  <si>
    <t>Bal.</t>
  </si>
  <si>
    <t>Bernard CONTE</t>
  </si>
  <si>
    <t>Extrême gauche</t>
  </si>
  <si>
    <t>8,60%</t>
  </si>
  <si>
    <t>non</t>
  </si>
  <si>
    <t>TARGON (48)</t>
  </si>
  <si>
    <t>Candidats</t>
  </si>
  <si>
    <t>Étiquettes</t>
  </si>
  <si>
    <t>Voix</t>
  </si>
  <si>
    <t>Résultats</t>
  </si>
  <si>
    <t>Élu(e)</t>
  </si>
  <si>
    <t>Marie-Lise VEYRIER</t>
  </si>
  <si>
    <t>Communiste</t>
  </si>
  <si>
    <t>5,85%</t>
  </si>
  <si>
    <t>non</t>
  </si>
  <si>
    <t>Michel BRUN</t>
  </si>
  <si>
    <t>Union pour un Mouvement Populaire</t>
  </si>
  <si>
    <t>36,96%</t>
  </si>
  <si>
    <t>non</t>
  </si>
  <si>
    <t>Alain LEVEAU</t>
  </si>
  <si>
    <t>Socialiste</t>
  </si>
  <si>
    <t>57,18%</t>
  </si>
  <si>
    <t>oui</t>
  </si>
  <si>
    <t>VILLANDRAUT (50)</t>
  </si>
  <si>
    <t>Candidats</t>
  </si>
  <si>
    <t>Étiquettes</t>
  </si>
  <si>
    <t>Voix</t>
  </si>
  <si>
    <t>Résultats</t>
  </si>
  <si>
    <t>Élu(e)</t>
  </si>
  <si>
    <t>Marie-France ARCHIMBAUD</t>
  </si>
  <si>
    <t>Union pour un Mouvement Populaire</t>
  </si>
  <si>
    <t>14,89%</t>
  </si>
  <si>
    <t>non</t>
  </si>
  <si>
    <t>Isabelle DEXPERT</t>
  </si>
  <si>
    <t>Socialiste</t>
  </si>
  <si>
    <t>63,00%</t>
  </si>
  <si>
    <t>oui</t>
  </si>
  <si>
    <t>Julien PELUCHON</t>
  </si>
  <si>
    <t>Front National</t>
  </si>
  <si>
    <t>12,33%</t>
  </si>
  <si>
    <t>non</t>
  </si>
  <si>
    <t>Sophie LAULAN</t>
  </si>
  <si>
    <t>Communiste</t>
  </si>
  <si>
    <t>9,77%</t>
  </si>
  <si>
    <t>non</t>
  </si>
  <si>
    <t>VILLENAVE-D'ORNON (57)</t>
  </si>
  <si>
    <t>Candidats</t>
  </si>
  <si>
    <t>Étiquettes</t>
  </si>
  <si>
    <t>Voix</t>
  </si>
  <si>
    <t>Résultats</t>
  </si>
  <si>
    <t>Élu(e)</t>
  </si>
  <si>
    <t>Jean Claude LAULAN</t>
  </si>
  <si>
    <t>Communiste</t>
  </si>
  <si>
    <t>7,60%</t>
  </si>
  <si>
    <t>non</t>
  </si>
  <si>
    <t>Martine JARDINE</t>
  </si>
  <si>
    <t>Socialiste</t>
  </si>
  <si>
    <t>33,70%</t>
  </si>
  <si>
    <t>Bal.</t>
  </si>
  <si>
    <t>Patrick NOUGUES</t>
  </si>
  <si>
    <t>Les Verts</t>
  </si>
  <si>
    <t>13,24%</t>
  </si>
  <si>
    <t>non</t>
  </si>
  <si>
    <t>Nicolas FLORIAN</t>
  </si>
  <si>
    <t>Union pour un Mouvement Populaire</t>
  </si>
  <si>
    <t>45,45%</t>
  </si>
  <si>
    <t>Bal.</t>
  </si>
  <si>
    <t>CONSEIL GENERAL DE GIRONDE 2011</t>
  </si>
  <si>
    <t>CONSEIL GENERAL FICTIF REPRESENTATIF DE LA POPULATION DE LA GIRONDE EN 2010</t>
  </si>
  <si>
    <t>CATEGORIES SUR REPRENSENTEES</t>
  </si>
  <si>
    <t>CATEGORIES SOUS REPRESENTEES</t>
  </si>
  <si>
    <t>ECHANTILLON : + DE 20 ANS, sauf pour PCS : + DE 15 ANS</t>
  </si>
  <si>
    <t>POUR 63 ELUS</t>
  </si>
  <si>
    <t>SEXE</t>
  </si>
  <si>
    <t>SEXE</t>
  </si>
  <si>
    <t>FEMMES</t>
  </si>
  <si>
    <t>FEMMES</t>
  </si>
  <si>
    <t>Femmes :</t>
  </si>
  <si>
    <t>HOMMES</t>
  </si>
  <si>
    <t>HOMMES</t>
  </si>
  <si>
    <t>Hommes :</t>
  </si>
  <si>
    <t>AGE</t>
  </si>
  <si>
    <t>AGE</t>
  </si>
  <si>
    <t>DE 20 A 29 ANS</t>
  </si>
  <si>
    <t>DE 20 A 29 ANS</t>
  </si>
  <si>
    <t>Moins de 30 ans :</t>
  </si>
  <si>
    <t>abs</t>
  </si>
  <si>
    <t>Moins de 45 ans :</t>
  </si>
  <si>
    <t>DE 30 A 44 ANS</t>
  </si>
  <si>
    <t>DE 30 A 44 ANS</t>
  </si>
  <si>
    <t>30-44 ans :</t>
  </si>
  <si>
    <t>DE 45 A 59 ANS</t>
  </si>
  <si>
    <t>DE 45 A 59 ANS</t>
  </si>
  <si>
    <t>45-59 ans</t>
  </si>
  <si>
    <t>DE 60 A 74 ANS</t>
  </si>
  <si>
    <t>DE 60 A 74 ANS</t>
  </si>
  <si>
    <t>60-74 ans :</t>
  </si>
  <si>
    <t>DE 75 A 89 ANS</t>
  </si>
  <si>
    <t>DE 75 A 89 ANS</t>
  </si>
  <si>
    <t>75-89 ans :</t>
  </si>
  <si>
    <t>abs</t>
  </si>
  <si>
    <t>DE + 90 ANS</t>
  </si>
  <si>
    <t>DE + 90 ANS</t>
  </si>
  <si>
    <t>Plus de 90 ans :</t>
  </si>
  <si>
    <t>abs</t>
  </si>
  <si>
    <t>FEMMES</t>
  </si>
  <si>
    <t>DE 20 A 29 ANS</t>
  </si>
  <si>
    <t>FEMMES</t>
  </si>
  <si>
    <t>DE 20 A 29 ANS</t>
  </si>
  <si>
    <t>Femmes - 30 ans :</t>
  </si>
  <si>
    <t>abs</t>
  </si>
  <si>
    <t>Femmes - 45 ans :</t>
  </si>
  <si>
    <t>DE 30 A 44 ANS</t>
  </si>
  <si>
    <t>DE 30 A 44 ANS</t>
  </si>
  <si>
    <t>Femmes 30-44 ans :</t>
  </si>
  <si>
    <t>DE 45 A 59 ANS</t>
  </si>
  <si>
    <t>DE 45 A 59 ANS</t>
  </si>
  <si>
    <t>DE 60 A 74 ANS</t>
  </si>
  <si>
    <t>DE 60 A 74 ANS</t>
  </si>
  <si>
    <t>Femmes 60-74 ans :</t>
  </si>
  <si>
    <t>DE 75 A 89 ANS</t>
  </si>
  <si>
    <t>DE 75 A 89 ANS</t>
  </si>
  <si>
    <t>Femmes 75-89 ans :</t>
  </si>
  <si>
    <t>abs</t>
  </si>
  <si>
    <t>DE + 90 ANS</t>
  </si>
  <si>
    <t>DE + 90 ANS</t>
  </si>
  <si>
    <t>Femmes + 90 ans :</t>
  </si>
  <si>
    <t>abs</t>
  </si>
  <si>
    <t>HOMMES</t>
  </si>
  <si>
    <t>DE 20 A 29 ANS</t>
  </si>
  <si>
    <t>HOMMES</t>
  </si>
  <si>
    <t>DE 20 A 29 ANS</t>
  </si>
  <si>
    <t>Hommes - 30 ans :</t>
  </si>
  <si>
    <t>abs</t>
  </si>
  <si>
    <t>DE 30 A 44 ANS</t>
  </si>
  <si>
    <t>DE 30 A 44 ANS</t>
  </si>
  <si>
    <t>Hommes 30-44 ans :</t>
  </si>
  <si>
    <t>DE 45 A 59 ANS</t>
  </si>
  <si>
    <t>DE 45 A 59 ANS</t>
  </si>
  <si>
    <t>Hommes 45-59 ans :</t>
  </si>
  <si>
    <t>DE 60 A 74 ANS</t>
  </si>
  <si>
    <t>DE 60 A 74 ANS</t>
  </si>
  <si>
    <t>Hommes 60-74 ans :</t>
  </si>
  <si>
    <t>DE 75 A 89 ANS</t>
  </si>
  <si>
    <t>DE 75 A 89 ANS</t>
  </si>
  <si>
    <t>Hommes 75-89 ans :</t>
  </si>
  <si>
    <t>abs</t>
  </si>
  <si>
    <t>DE + 90 ANS</t>
  </si>
  <si>
    <t>DE + 90 ANS</t>
  </si>
  <si>
    <t>Moyenne d'âge des femmes :</t>
  </si>
  <si>
    <t>Moyenne d'âge des hommes :</t>
  </si>
  <si>
    <t>PCS</t>
  </si>
  <si>
    <t>PCS</t>
  </si>
  <si>
    <t>Agriculteurs exploitants</t>
  </si>
  <si>
    <t>Agriculteurs exploitants</t>
  </si>
  <si>
    <t>Agriculteurs :</t>
  </si>
  <si>
    <t>abs</t>
  </si>
  <si>
    <t>Artisans, commerçants et chefs d'entreprise</t>
  </si>
  <si>
    <t>Artisans, commerçants et chefs d'entreprise</t>
  </si>
  <si>
    <t>Artisans, commerçants et chefs d'entreprise</t>
  </si>
  <si>
    <t>Cadres et professions intellectuelles supérieures</t>
  </si>
  <si>
    <t>Cadres et professions intellectuelles supérieures</t>
  </si>
  <si>
    <t>Cadres et professions intellectuelles supérieures :</t>
  </si>
  <si>
    <t>Professions intermédiaires</t>
  </si>
  <si>
    <t>Professions intermédiaires</t>
  </si>
  <si>
    <t>Professions intermédiaires</t>
  </si>
  <si>
    <t>Employés</t>
  </si>
  <si>
    <t>Employés</t>
  </si>
  <si>
    <t>Employés :</t>
  </si>
  <si>
    <t>Ouvriers</t>
  </si>
  <si>
    <t>Ouvriers</t>
  </si>
  <si>
    <t>Ouvriers :</t>
  </si>
  <si>
    <t>abs</t>
  </si>
  <si>
    <t>Retraités</t>
  </si>
  <si>
    <t>Retraités</t>
  </si>
  <si>
    <t>Retraités :</t>
  </si>
  <si>
    <t>Autres</t>
  </si>
  <si>
    <t>Autres</t>
  </si>
  <si>
    <t>Femmes</t>
  </si>
  <si>
    <t>Agriculteurs exploitants</t>
  </si>
  <si>
    <t>Femmes</t>
  </si>
  <si>
    <t>Agriculteurs exploitants</t>
  </si>
  <si>
    <t>Artisans, commerçants et chefs d'entreprise</t>
  </si>
  <si>
    <t>Artisans, commerçants et chefs d'entreprise</t>
  </si>
  <si>
    <t>Femmes ACCE :</t>
  </si>
  <si>
    <t>abs</t>
  </si>
  <si>
    <t>Cadres et professions intellectuelles supérieures</t>
  </si>
  <si>
    <t>Cadres et professions intellectuelles supérieures</t>
  </si>
  <si>
    <t>Femmes CPIS :</t>
  </si>
  <si>
    <t>Professions intermédiaires</t>
  </si>
  <si>
    <t>Professions intermédiaires</t>
  </si>
  <si>
    <t>Femmes PI :</t>
  </si>
  <si>
    <t>Employés</t>
  </si>
  <si>
    <t>Employés</t>
  </si>
  <si>
    <t>Femmes employées :</t>
  </si>
  <si>
    <t>Ouvriers</t>
  </si>
  <si>
    <t>Ouvriers</t>
  </si>
  <si>
    <t>emmes ouvrières :</t>
  </si>
  <si>
    <t>abs</t>
  </si>
  <si>
    <t>Retraités</t>
  </si>
  <si>
    <t>Retraités</t>
  </si>
  <si>
    <t>Femmes retraitées :</t>
  </si>
  <si>
    <t>Autres</t>
  </si>
  <si>
    <t>Autres</t>
  </si>
  <si>
    <t>Hommes</t>
  </si>
  <si>
    <t>Agriculteurs exploitants</t>
  </si>
  <si>
    <t>Hommes</t>
  </si>
  <si>
    <t>Agriculteurs exploitants</t>
  </si>
  <si>
    <t>Hommes agriculteurs :</t>
  </si>
  <si>
    <t>abs</t>
  </si>
  <si>
    <t>Artisans, commerçants et chefs d'entreprise</t>
  </si>
  <si>
    <t>Artisans, commerçants et chefs d'entreprise</t>
  </si>
  <si>
    <t>Hommes ACCE :</t>
  </si>
  <si>
    <t>Cadres et professions intellectuelles supérieures</t>
  </si>
  <si>
    <t>Cadres et professions intellectuelles supérieures</t>
  </si>
  <si>
    <t>Hommes CPIS :</t>
  </si>
  <si>
    <t>Professions intermédiaires</t>
  </si>
  <si>
    <t>Professions intermédiaires</t>
  </si>
  <si>
    <t>Employés</t>
  </si>
  <si>
    <t>Employés</t>
  </si>
  <si>
    <t>Hommes employés :</t>
  </si>
  <si>
    <t>abs</t>
  </si>
  <si>
    <t>Ouvriers</t>
  </si>
  <si>
    <t>Ouvriers</t>
  </si>
  <si>
    <t>Hommes ouvriers :</t>
  </si>
  <si>
    <t>abs</t>
  </si>
  <si>
    <t>Retraités</t>
  </si>
  <si>
    <t>Retraités</t>
  </si>
  <si>
    <t>Hommes retraités :</t>
  </si>
  <si>
    <t>Autres</t>
  </si>
  <si>
    <t>Autres</t>
  </si>
  <si>
    <t>ETIQUETTES</t>
  </si>
  <si>
    <t>SIEGES</t>
  </si>
  <si>
    <t>ETIQUETTES</t>
  </si>
  <si>
    <t>SIEGES</t>
  </si>
  <si>
    <t>Etiquette</t>
  </si>
  <si>
    <t>Sièges gagnés</t>
  </si>
  <si>
    <t>Etiquette</t>
  </si>
  <si>
    <t>Sièges perdus</t>
  </si>
  <si>
    <t>Communiste</t>
  </si>
  <si>
    <t>Communiste</t>
  </si>
  <si>
    <t>Communiste :</t>
  </si>
  <si>
    <t>Divers Gauche</t>
  </si>
  <si>
    <t>Divers gauche</t>
  </si>
  <si>
    <t>Socialiste</t>
  </si>
  <si>
    <t>Socialiste</t>
  </si>
  <si>
    <t>Socialiste :</t>
  </si>
  <si>
    <t>Europe Ecologie / Les Verts + Les Verts</t>
  </si>
  <si>
    <t>Europe Ecologie / Les Verts + Les Verts</t>
  </si>
  <si>
    <t>Les Verts :</t>
  </si>
  <si>
    <t>MODEM</t>
  </si>
  <si>
    <t>MODEM + UDF</t>
  </si>
  <si>
    <t>Modem :</t>
  </si>
  <si>
    <t>Majorité présidentielle</t>
  </si>
  <si>
    <t>Majorité présidentielle</t>
  </si>
  <si>
    <t>Majorité présidentielle :</t>
  </si>
  <si>
    <t>Union pour un Mouvement Populaire</t>
  </si>
  <si>
    <t>Union pour un Mouvement Populaire</t>
  </si>
  <si>
    <t>UMP :</t>
  </si>
  <si>
    <t>Divers droite</t>
  </si>
  <si>
    <t>Divers droite</t>
  </si>
  <si>
    <t>DVD :</t>
  </si>
  <si>
    <t>Front National</t>
  </si>
  <si>
    <t>Front National</t>
  </si>
  <si>
    <t>Front National :</t>
  </si>
  <si>
    <t>Chasse Pêche Nature et Tradition</t>
  </si>
  <si>
    <t>Autres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</si>
</sst>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"/>
    <numFmt numFmtId="165" formatCode="0.000"/>
    <numFmt numFmtId="166" formatCode="0.000"/>
  </numFmts>
  <fonts count="187">
    <font>
      <sz val="10.0"/>
      <name val="Arial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0.0"/>
      <color rgb="FF000000"/>
      <name val="Arial"/>
    </font>
    <font>
      <sz val="10.0"/>
      <color rgb="FF000000"/>
      <name val="Arial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0.0"/>
      <color rgb="FF000000"/>
      <name val="Arial"/>
    </font>
    <font>
      <sz val="11.0"/>
      <color rgb="FF000000"/>
      <name val="Calibri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1.0"/>
      <color rgb="FF000000"/>
      <name val="Calibri"/>
    </font>
    <font>
      <sz val="11.0"/>
      <color rgb="FF000000"/>
      <name val="Calibri"/>
    </font>
    <font>
      <sz val="10.0"/>
      <color rgb="FF000000"/>
      <name val="Arial"/>
    </font>
    <font>
      <sz val="10.0"/>
      <color rgb="FF000000"/>
      <name val="Arial"/>
    </font>
    <font>
      <sz val="11.0"/>
      <color rgb="FF000000"/>
      <name val="Calibri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</font>
    <font>
      <sz val="10.0"/>
    </font>
    <font>
      <sz val="10.0"/>
    </font>
    <font>
      <sz val="10.0"/>
    </font>
    <font>
      <sz val="10.0"/>
    </font>
    <font>
      <sz val="10.0"/>
    </font>
    <font>
      <sz val="10.0"/>
    </font>
    <font>
      <sz val="11.0"/>
      <color rgb="FF000000"/>
      <name val="Calibri"/>
    </font>
    <font>
      <sz val="10.0"/>
    </font>
    <font>
      <sz val="10.0"/>
    </font>
    <font>
      <sz val="10.0"/>
    </font>
    <font>
      <sz val="10.0"/>
    </font>
    <font>
      <sz val="10.0"/>
    </font>
    <font>
      <sz val="10.0"/>
    </font>
    <font>
      <sz val="10.0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/>
    <font/>
    <font>
      <sz val="11.0"/>
      <color rgb="FF000000"/>
      <name val="Calibri"/>
    </font>
    <font>
      <sz val="11.0"/>
      <color rgb="FF000000"/>
      <name val="Calibri"/>
    </font>
    <font>
      <b/>
      <sz val="11.0"/>
      <color rgb="FF800000"/>
      <name val="Arial"/>
    </font>
    <font>
      <b/>
      <sz val="10.0"/>
      <color rgb="FF333399"/>
      <name val="Arial"/>
    </font>
    <font>
      <sz val="8.0"/>
      <color rgb="FF333399"/>
      <name val="Arial"/>
    </font>
    <font>
      <i/>
      <sz val="8.0"/>
      <color rgb="FF000000"/>
      <name val="Arial"/>
    </font>
    <font>
      <sz val="8.0"/>
      <color rgb="FF000000"/>
      <name val="Arial"/>
    </font>
    <font>
      <b/>
      <sz val="8.0"/>
      <color rgb="FF000000"/>
      <name val="Arial"/>
    </font>
    <font>
      <sz val="8.0"/>
      <color rgb="FF000000"/>
      <name val="Arial"/>
    </font>
    <font>
      <sz val="8.0"/>
      <color rgb="FF000000"/>
      <name val="Arial"/>
    </font>
    <font>
      <sz val="8.0"/>
      <color rgb="FF000000"/>
      <name val="Arial"/>
    </font>
    <font>
      <sz val="10.0"/>
      <color rgb="FFFFFFFF"/>
      <name val="Arial"/>
    </font>
    <font>
      <sz val="10.0"/>
      <name val="Arial"/>
    </font>
    <font>
      <sz val="11.0"/>
      <color rgb="FF000000"/>
      <name val="Calibri"/>
    </font>
    <font>
      <sz val="11.0"/>
      <color rgb="FF000000"/>
      <name val="Calibri"/>
    </font>
    <font>
      <sz val="10.0"/>
      <name val="Arial"/>
    </font>
    <font>
      <sz val="10.0"/>
      <color rgb="FF000000"/>
      <name val="Arial"/>
    </font>
    <font>
      <sz val="10.0"/>
      <color rgb="FFFFFFFF"/>
      <name val="Arial"/>
    </font>
    <font>
      <sz val="11.0"/>
      <color rgb="FF000000"/>
      <name val="Calibri"/>
    </font>
    <font>
      <sz val="10.0"/>
      <name val="Arial"/>
    </font>
    <font>
      <sz val="11.0"/>
      <color rgb="FF000000"/>
      <name val="Calibri"/>
    </font>
    <font>
      <sz val="10.0"/>
      <name val="Arial"/>
    </font>
    <font>
      <sz val="11.0"/>
      <color rgb="FF000000"/>
      <name val="Calibri"/>
    </font>
    <font>
      <sz val="10.0"/>
      <color rgb="FF00000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  <color rgb="FF000000"/>
      <name val="Calibri"/>
    </font>
    <font>
      <sz val="11.0"/>
    </font>
    <font>
      <b/>
    </font>
    <font/>
    <font/>
    <font/>
    <font/>
    <font/>
    <font>
      <color rgb="FF1E90FF"/>
    </font>
    <font>
      <b/>
      <sz val="18.0"/>
      <color rgb="FFFF0000"/>
    </font>
    <font>
      <sz val="10.0"/>
      <color rgb="FF424242"/>
    </font>
    <font/>
    <font>
      <sz val="11.0"/>
    </font>
    <font>
      <color rgb="FFDB4660"/>
    </font>
    <font>
      <color rgb="FF3277BB"/>
    </font>
    <font>
      <b/>
      <color rgb="FF008000"/>
    </font>
    <font>
      <color rgb="FFA52A2A"/>
    </font>
    <font>
      <color rgb="FFFF0000"/>
    </font>
    <font>
      <color rgb="FF008000"/>
    </font>
    <font>
      <b/>
      <color rgb="FFA020F0"/>
    </font>
    <font/>
    <font/>
    <font>
      <b/>
      <sz val="10.0"/>
    </font>
    <font>
      <sz val="10.0"/>
    </font>
    <font>
      <sz val="10.0"/>
      <color rgb="FFDB4660"/>
    </font>
    <font>
      <b/>
      <sz val="14.0"/>
      <color rgb="FFFF0000"/>
    </font>
    <font>
      <b/>
      <sz val="10.0"/>
      <color rgb="FFA020F0"/>
    </font>
    <font>
      <sz val="10.0"/>
    </font>
    <font>
      <sz val="10.0"/>
      <color rgb="FFA52A2A"/>
    </font>
    <font>
      <b/>
      <sz val="14.0"/>
      <color rgb="FFFF0000"/>
    </font>
    <font>
      <sz val="10.0"/>
      <color rgb="FF3277BB"/>
    </font>
    <font>
      <sz val="10.0"/>
      <color rgb="FFFF0000"/>
    </font>
    <font>
      <b/>
      <sz val="10.0"/>
      <color rgb="FF008000"/>
    </font>
    <font>
      <sz val="10.0"/>
      <color rgb="FFDB4660"/>
    </font>
    <font>
      <sz val="10.0"/>
      <color rgb="FFFF0000"/>
    </font>
    <font>
      <sz val="11.0"/>
    </font>
    <font>
      <sz val="11.0"/>
    </font>
    <font>
      <color rgb="FFFFA500"/>
    </font>
    <font>
      <sz val="10.0"/>
      <color rgb="FFA52A2A"/>
    </font>
    <font>
      <b/>
      <sz val="10.0"/>
      <color rgb="FFA020F0"/>
    </font>
    <font>
      <sz val="10.0"/>
      <color rgb="FFFFA500"/>
    </font>
    <font>
      <sz val="10.0"/>
      <color rgb="FF008000"/>
    </font>
    <font>
      <sz val="10.0"/>
      <color rgb="FF3277BB"/>
    </font>
    <font>
      <sz val="11.0"/>
    </font>
    <font>
      <b/>
      <sz val="10.0"/>
      <color rgb="FF008000"/>
    </font>
    <font>
      <sz val="10.0"/>
      <color rgb="FF1E90FF"/>
    </font>
    <font>
      <sz val="10.0"/>
      <color rgb="FFFFA500"/>
    </font>
    <font>
      <sz val="10.0"/>
      <color rgb="FF008000"/>
    </font>
    <font>
      <sz val="10.0"/>
      <color rgb="FF1E90FF"/>
    </font>
    <font/>
    <font>
      <sz val="10.0"/>
      <color rgb="FFFFFFFF"/>
      <name val="Arial"/>
    </font>
    <font>
      <sz val="10.0"/>
      <color rgb="FF000000"/>
      <name val="Arial"/>
    </font>
    <font>
      <sz val="10.0"/>
      <color rgb="FFFFFFFF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FFFFFF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FF0000"/>
      <name val="Arial"/>
    </font>
    <font>
      <sz val="10.0"/>
      <color rgb="FFFF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FF0000"/>
      <name val="Arial"/>
    </font>
    <font>
      <sz val="10.0"/>
      <color rgb="FFFF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FF0000"/>
      <name val="Arial"/>
    </font>
    <font>
      <sz val="10.0"/>
      <color rgb="FF000000"/>
      <name val="Arial"/>
    </font>
    <font>
      <sz val="10.0"/>
      <color rgb="FFFF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  <font>
      <sz val="10.0"/>
      <name val="Arial"/>
    </font>
    <font>
      <sz val="10.0"/>
      <name val="Arial"/>
    </font>
    <font>
      <sz val="10.0"/>
    </font>
    <font>
      <sz val="10.0"/>
      <color rgb="FF000000"/>
      <name val="Arial"/>
    </font>
    <font>
      <sz val="10.0"/>
      <color rgb="FF000000"/>
      <name val="Arial"/>
    </font>
    <font>
      <sz val="10.0"/>
    </font>
    <font>
      <sz val="10.0"/>
      <color rgb="FF000000"/>
      <name val="Arial"/>
    </font>
    <font>
      <sz val="10.0"/>
      <color rgb="FF000000"/>
      <name val="Arial"/>
    </font>
    <font>
      <color rgb="FFFF0000"/>
    </font>
    <font>
      <sz val="10.0"/>
      <color rgb="FFFF0000"/>
      <name val="Arial"/>
    </font>
    <font>
      <sz val="10.0"/>
      <color rgb="FF424242"/>
    </font>
    <font/>
    <font>
      <sz val="10.0"/>
      <color rgb="FFFF0000"/>
      <name val="Arial"/>
    </font>
    <font>
      <sz val="11.0"/>
      <color rgb="FF000000"/>
      <name val="Calibri"/>
    </font>
    <font>
      <sz val="10.0"/>
      <color rgb="FF000000"/>
      <name val="Arial"/>
    </font>
    <font>
      <sz val="10.0"/>
      <color rgb="FF000000"/>
      <name val="Arial"/>
    </font>
    <font>
      <sz val="10.0"/>
      <color rgb="FF000000"/>
      <name val="Arial"/>
    </font>
  </fonts>
  <fills count="14">
    <fill>
      <patternFill patternType="none"/>
    </fill>
    <fill>
      <patternFill patternType="lightGray"/>
    </fill>
    <fill>
      <patternFill patternType="none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99FF33"/>
        <bgColor rgb="FF99FF33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3366FF"/>
        <bgColor rgb="FF3366FF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D3D3D3"/>
        <bgColor rgb="FFD3D3D3"/>
      </patternFill>
    </fill>
    <fill>
      <patternFill patternType="solid">
        <fgColor rgb="FFF8F8FF"/>
        <bgColor rgb="FFF8F8FF"/>
      </patternFill>
    </fill>
  </fills>
  <borders count="119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fillId="0" numFmtId="0" borderId="0" fontId="0"/>
  </cellStyleXfs>
  <cellXfs count="187">
    <xf fillId="0" numFmtId="0" borderId="0" fontId="0"/>
    <xf applyAlignment="1" fillId="2" xfId="0" numFmtId="0" borderId="1" applyFont="1" fontId="1">
      <alignment horizontal="center"/>
    </xf>
    <xf applyAlignment="1" fillId="2" xfId="0" numFmtId="0" borderId="1" applyFont="1" fontId="2">
      <alignment horizontal="center"/>
    </xf>
    <xf applyAlignment="1" fillId="2" xfId="0" numFmtId="1" borderId="1" applyFont="1" fontId="3" applyNumberFormat="1">
      <alignment horizontal="center" wrapText="1"/>
    </xf>
    <xf applyAlignment="1" fillId="2" xfId="0" numFmtId="0" borderId="1" applyFont="1" fontId="4">
      <alignment horizontal="center" wrapText="1"/>
    </xf>
    <xf applyAlignment="1" fillId="2" xfId="0" numFmtId="0" borderId="1" applyFont="1" fontId="5">
      <alignment horizontal="center" wrapText="1"/>
    </xf>
    <xf applyAlignment="1" fillId="2" xfId="0" numFmtId="0" borderId="1" applyFont="1" fontId="6">
      <alignment horizontal="left"/>
    </xf>
    <xf applyAlignment="1" fillId="2" xfId="0" numFmtId="1" borderId="1" applyFont="1" fontId="7" applyNumberFormat="1">
      <alignment horizontal="center"/>
    </xf>
    <xf applyBorder="1" applyAlignment="1" fillId="3" xfId="0" numFmtId="0" borderId="2" applyFont="1" fontId="8" applyFill="1">
      <alignment horizontal="center"/>
    </xf>
    <xf applyBorder="1" applyAlignment="1" fillId="4" xfId="0" numFmtId="0" borderId="3" applyFont="1" fontId="9" applyFill="1">
      <alignment horizontal="center"/>
    </xf>
    <xf applyBorder="1" applyAlignment="1" fillId="5" xfId="0" numFmtId="0" borderId="4" applyFont="1" fontId="10" applyFill="1">
      <alignment horizontal="center"/>
    </xf>
    <xf applyBorder="1" applyAlignment="1" fillId="5" xfId="0" numFmtId="0" borderId="5" applyFont="1" fontId="11">
      <alignment horizontal="center"/>
    </xf>
    <xf applyBorder="1" applyAlignment="1" fillId="6" xfId="0" numFmtId="0" borderId="6" applyFont="1" fontId="12" applyFill="1">
      <alignment horizontal="center"/>
    </xf>
    <xf applyBorder="1" applyAlignment="1" fillId="3" xfId="0" numFmtId="0" borderId="7" applyFont="1" fontId="13">
      <alignment horizontal="center"/>
    </xf>
    <xf applyBorder="1" applyAlignment="1" fillId="3" xfId="0" numFmtId="1" borderId="8" applyFont="1" fontId="14" applyNumberFormat="1">
      <alignment horizontal="center"/>
    </xf>
    <xf applyBorder="1" applyAlignment="1" fillId="4" xfId="0" numFmtId="0" borderId="9" applyFont="1" fontId="15">
      <alignment horizontal="center"/>
    </xf>
    <xf applyBorder="1" applyAlignment="1" fillId="5" xfId="0" numFmtId="0" borderId="10" applyFont="1" fontId="16">
      <alignment horizontal="center"/>
    </xf>
    <xf applyBorder="1" applyAlignment="1" fillId="5" xfId="0" numFmtId="0" borderId="11" applyFont="1" fontId="17">
      <alignment horizontal="center"/>
    </xf>
    <xf applyBorder="1" applyAlignment="1" fillId="6" xfId="0" numFmtId="0" borderId="12" applyFont="1" fontId="18">
      <alignment horizontal="center"/>
    </xf>
    <xf applyBorder="1" applyAlignment="1" fillId="4" xfId="0" numFmtId="1" borderId="13" applyFont="1" fontId="19" applyNumberFormat="1">
      <alignment horizontal="center"/>
    </xf>
    <xf applyBorder="1" applyAlignment="1" fillId="7" xfId="0" numFmtId="0" borderId="14" applyFont="1" fontId="20" applyFill="1">
      <alignment horizontal="center"/>
    </xf>
    <xf applyBorder="1" applyAlignment="1" fillId="4" xfId="0" numFmtId="0" borderId="15" applyFont="1" fontId="21">
      <alignment vertical="center" horizontal="center"/>
    </xf>
    <xf applyBorder="1" applyAlignment="1" fillId="4" xfId="0" numFmtId="1" borderId="16" applyFont="1" fontId="22" applyNumberFormat="1">
      <alignment vertical="center" horizontal="center"/>
    </xf>
    <xf applyBorder="1" applyAlignment="1" fillId="4" xfId="0" numFmtId="0" borderId="17" applyFont="1" fontId="23">
      <alignment vertical="center" horizontal="center"/>
    </xf>
    <xf applyBorder="1" applyAlignment="1" fillId="5" xfId="0" numFmtId="0" borderId="18" applyFont="1" fontId="24">
      <alignment vertical="center" horizontal="left" wrapText="1"/>
    </xf>
    <xf applyBorder="1" applyAlignment="1" fillId="5" xfId="0" numFmtId="0" borderId="19" applyFont="1" fontId="25">
      <alignment horizontal="center" wrapText="1"/>
    </xf>
    <xf applyBorder="1" applyAlignment="1" fillId="5" xfId="0" numFmtId="0" borderId="20" applyFont="1" fontId="26">
      <alignment horizontal="center" wrapText="1"/>
    </xf>
    <xf applyAlignment="1" fillId="2" xfId="0" numFmtId="1" borderId="1" applyFont="1" fontId="27" applyNumberFormat="1">
      <alignment horizontal="center"/>
    </xf>
    <xf applyBorder="1" applyAlignment="1" fillId="4" xfId="0" numFmtId="0" borderId="21" applyFont="1" fontId="28">
      <alignment vertical="center" horizontal="center"/>
    </xf>
    <xf applyBorder="1" applyAlignment="1" fillId="4" xfId="0" numFmtId="0" borderId="22" applyFont="1" fontId="29">
      <alignment vertical="center" horizontal="center"/>
    </xf>
    <xf applyBorder="1" applyAlignment="1" fillId="4" xfId="0" numFmtId="1" borderId="23" applyFont="1" fontId="30" applyNumberFormat="1">
      <alignment vertical="center" horizontal="center"/>
    </xf>
    <xf applyBorder="1" applyAlignment="1" fillId="5" xfId="0" numFmtId="0" borderId="24" applyFont="1" fontId="31">
      <alignment vertical="center" horizontal="left" wrapText="1"/>
    </xf>
    <xf applyBorder="1" applyAlignment="1" fillId="4" xfId="0" numFmtId="0" borderId="25" applyFont="1" fontId="32">
      <alignment vertical="center" horizontal="center"/>
    </xf>
    <xf applyBorder="1" applyAlignment="1" fillId="4" xfId="0" numFmtId="1" borderId="26" applyFont="1" fontId="33" applyNumberFormat="1">
      <alignment vertical="center" horizontal="center"/>
    </xf>
    <xf applyBorder="1" applyAlignment="1" fillId="4" xfId="0" numFmtId="0" borderId="27" applyFont="1" fontId="34">
      <alignment horizontal="center" wrapText="1"/>
    </xf>
    <xf applyBorder="1" applyAlignment="1" fillId="4" xfId="0" numFmtId="0" borderId="28" applyFont="1" fontId="35">
      <alignment/>
    </xf>
    <xf applyBorder="1" applyAlignment="1" fillId="4" xfId="0" numFmtId="0" borderId="29" applyFont="1" fontId="36">
      <alignment horizontal="right"/>
    </xf>
    <xf applyBorder="1" applyAlignment="1" fillId="5" xfId="0" numFmtId="0" borderId="30" applyFont="1" fontId="37">
      <alignment horizontal="center"/>
    </xf>
    <xf applyBorder="1" applyAlignment="1" fillId="5" xfId="0" numFmtId="0" borderId="31" applyFont="1" fontId="38">
      <alignment horizontal="center"/>
    </xf>
    <xf applyBorder="1" applyAlignment="1" fillId="5" xfId="0" numFmtId="0" borderId="32" applyFont="1" fontId="39">
      <alignment/>
    </xf>
    <xf applyBorder="1" applyAlignment="1" fillId="5" xfId="0" numFmtId="0" borderId="33" applyFont="1" fontId="40">
      <alignment horizontal="center"/>
    </xf>
    <xf applyAlignment="1" fillId="2" xfId="0" numFmtId="164" borderId="1" applyFont="1" fontId="41" applyNumberFormat="1">
      <alignment horizontal="center"/>
    </xf>
    <xf applyBorder="1" applyAlignment="1" fillId="2" xfId="0" numFmtId="0" borderId="34" applyFont="1" fontId="42">
      <alignment wrapText="1"/>
    </xf>
    <xf applyBorder="1" applyAlignment="1" fillId="5" xfId="0" numFmtId="0" borderId="35" applyFont="1" fontId="43">
      <alignment wrapText="1"/>
    </xf>
    <xf applyBorder="1" applyAlignment="1" fillId="4" xfId="0" numFmtId="0" borderId="36" applyFont="1" fontId="44">
      <alignment wrapText="1"/>
    </xf>
    <xf applyBorder="1" applyAlignment="1" fillId="4" xfId="0" numFmtId="1" borderId="37" applyFont="1" fontId="45" applyNumberFormat="1">
      <alignment horizontal="right" wrapText="1"/>
    </xf>
    <xf applyBorder="1" applyAlignment="1" fillId="4" xfId="0" numFmtId="9" borderId="38" applyFont="1" fontId="46" applyNumberFormat="1">
      <alignment/>
    </xf>
    <xf applyBorder="1" applyAlignment="1" fillId="4" xfId="0" numFmtId="1" borderId="39" applyFont="1" fontId="47" applyNumberFormat="1">
      <alignment horizontal="right"/>
    </xf>
    <xf applyBorder="1" applyAlignment="1" fillId="4" xfId="0" numFmtId="0" borderId="40" applyFont="1" fontId="48">
      <alignment/>
    </xf>
    <xf applyBorder="1" applyAlignment="1" fillId="8" xfId="0" numFmtId="0" borderId="41" applyFont="1" fontId="49" applyFill="1">
      <alignment horizontal="center"/>
    </xf>
    <xf applyBorder="1" applyAlignment="1" fillId="8" xfId="0" numFmtId="1" borderId="42" applyFont="1" fontId="50" applyNumberFormat="1">
      <alignment horizontal="center"/>
    </xf>
    <xf applyBorder="1" applyAlignment="1" fillId="8" xfId="0" numFmtId="0" borderId="43" applyFont="1" fontId="51">
      <alignment horizontal="center"/>
    </xf>
    <xf applyAlignment="1" fillId="2" xfId="0" numFmtId="0" borderId="1" applyFont="1" fontId="52">
      <alignment wrapText="1"/>
    </xf>
    <xf applyAlignment="1" fillId="2" xfId="0" numFmtId="0" borderId="1" applyFont="1" fontId="53">
      <alignment horizontal="left" wrapText="1"/>
    </xf>
    <xf fillId="2" xfId="0" numFmtId="0" borderId="1" applyFont="1" fontId="54"/>
    <xf applyAlignment="1" fillId="2" xfId="0" numFmtId="0" borderId="1" applyFont="1" fontId="55">
      <alignment/>
    </xf>
    <xf fillId="2" xfId="0" numFmtId="49" borderId="1" applyFont="1" fontId="56" applyNumberFormat="1"/>
    <xf fillId="2" xfId="0" numFmtId="49" borderId="1" applyFont="1" fontId="57" applyNumberFormat="1"/>
    <xf fillId="2" xfId="0" numFmtId="49" borderId="1" applyFont="1" fontId="58" applyNumberFormat="1"/>
    <xf fillId="2" xfId="0" numFmtId="49" borderId="1" applyFont="1" fontId="59" applyNumberFormat="1"/>
    <xf applyBorder="1" applyAlignment="1" fillId="9" xfId="0" numFmtId="49" borderId="44" applyFont="1" fontId="60" applyNumberFormat="1" applyFill="1">
      <alignment vertical="center" horizontal="center" wrapText="1"/>
    </xf>
    <xf applyBorder="1" applyAlignment="1" fillId="10" xfId="0" numFmtId="49" borderId="45" applyFont="1" fontId="61" applyNumberFormat="1" applyFill="1">
      <alignment vertical="center" horizontal="center"/>
    </xf>
    <xf fillId="2" xfId="0" numFmtId="49" borderId="1" applyFont="1" fontId="62" applyNumberFormat="1"/>
    <xf fillId="2" xfId="0" numFmtId="0" borderId="1" applyFont="1" fontId="63"/>
    <xf applyAlignment="1" fillId="2" xfId="0" numFmtId="1" borderId="1" applyFont="1" fontId="64" applyNumberFormat="1">
      <alignment/>
    </xf>
    <xf applyBorder="1" applyAlignment="1" fillId="11" xfId="0" numFmtId="0" borderId="46" applyFont="1" fontId="65" applyFill="1">
      <alignment vertical="center" wrapText="1"/>
    </xf>
    <xf applyBorder="1" applyAlignment="1" fillId="4" xfId="0" numFmtId="0" borderId="47" applyFont="1" fontId="66">
      <alignment vertical="center" wrapText="1"/>
    </xf>
    <xf applyBorder="1" applyAlignment="1" fillId="4" xfId="0" numFmtId="0" borderId="48" applyFont="1" fontId="67">
      <alignment vertical="center" wrapText="1"/>
    </xf>
    <xf applyBorder="1" applyAlignment="1" fillId="3" xfId="0" numFmtId="0" borderId="49" applyFont="1" fontId="68">
      <alignment vertical="center" wrapText="1"/>
    </xf>
    <xf applyBorder="1" applyAlignment="1" fillId="5" xfId="0" numFmtId="0" borderId="50" applyFont="1" fontId="69">
      <alignment vertical="center" wrapText="1"/>
    </xf>
    <xf applyBorder="1" applyAlignment="1" fillId="5" xfId="0" numFmtId="0" borderId="51" applyFont="1" fontId="70">
      <alignment vertical="center" wrapText="1"/>
    </xf>
    <xf applyBorder="1" fillId="11" xfId="0" numFmtId="1" borderId="52" applyFont="1" fontId="71" applyNumberFormat="1"/>
    <xf applyBorder="1" fillId="4" xfId="0" numFmtId="1" borderId="53" applyFont="1" fontId="72" applyNumberFormat="1"/>
    <xf applyBorder="1" applyAlignment="1" fillId="4" xfId="0" numFmtId="1" borderId="54" applyFont="1" fontId="73" applyNumberFormat="1">
      <alignment vertical="center" wrapText="1"/>
    </xf>
    <xf applyBorder="1" fillId="3" xfId="0" numFmtId="1" borderId="55" applyFont="1" fontId="74" applyNumberFormat="1"/>
    <xf applyBorder="1" fillId="4" xfId="0" numFmtId="1" borderId="56" applyFont="1" fontId="75" applyNumberFormat="1"/>
    <xf applyBorder="1" fillId="5" xfId="0" numFmtId="1" borderId="57" applyFont="1" fontId="76" applyNumberFormat="1"/>
    <xf applyBorder="1" applyAlignment="1" fillId="5" xfId="0" numFmtId="1" borderId="58" applyFont="1" fontId="77" applyNumberFormat="1">
      <alignment vertical="center" wrapText="1"/>
    </xf>
    <xf applyBorder="1" applyAlignment="1" fillId="5" xfId="0" numFmtId="1" borderId="59" applyFont="1" fontId="78" applyNumberFormat="1">
      <alignment vertical="center" wrapText="1"/>
    </xf>
    <xf applyBorder="1" applyAlignment="1" fillId="4" xfId="0" numFmtId="0" borderId="60" applyFont="1" fontId="79">
      <alignment wrapText="1"/>
    </xf>
    <xf applyBorder="1" fillId="3" xfId="0" numFmtId="0" borderId="61" applyFont="1" fontId="80"/>
    <xf applyBorder="1" fillId="5" xfId="0" numFmtId="0" borderId="62" applyFont="1" fontId="81"/>
    <xf applyBorder="1" applyAlignment="1" fillId="4" xfId="0" numFmtId="1" borderId="63" applyFont="1" fontId="82" applyNumberFormat="1">
      <alignment wrapText="1"/>
    </xf>
    <xf applyBorder="1" fillId="5" xfId="0" numFmtId="165" borderId="64" applyFont="1" fontId="83" applyNumberFormat="1"/>
    <xf fillId="2" xfId="0" numFmtId="1" borderId="1" applyFont="1" fontId="84" applyNumberFormat="1"/>
    <xf applyBorder="1" applyAlignment="1" fillId="3" xfId="0" numFmtId="0" borderId="65" applyFont="1" fontId="85">
      <alignment wrapText="1"/>
    </xf>
    <xf applyAlignment="1" fillId="2" xfId="0" numFmtId="0" borderId="1" applyFont="1" fontId="86">
      <alignment horizontal="center"/>
    </xf>
    <xf applyAlignment="1" fillId="2" xfId="0" numFmtId="0" borderId="1" applyFont="1" fontId="87">
      <alignment horizontal="left" wrapText="1"/>
    </xf>
    <xf applyBorder="1" applyAlignment="1" fillId="6" xfId="0" numFmtId="0" borderId="66" applyFont="1" fontId="88">
      <alignment horizontal="center" wrapText="1"/>
    </xf>
    <xf applyBorder="1" applyAlignment="1" fillId="6" xfId="0" numFmtId="0" borderId="67" applyFont="1" fontId="89">
      <alignment horizontal="center" wrapText="1"/>
    </xf>
    <xf applyBorder="1" applyAlignment="1" fillId="6" xfId="0" numFmtId="0" borderId="68" applyFont="1" fontId="90">
      <alignment wrapText="1"/>
    </xf>
    <xf applyBorder="1" applyAlignment="1" fillId="6" xfId="0" numFmtId="0" borderId="69" applyFont="1" fontId="91">
      <alignment wrapText="1"/>
    </xf>
    <xf applyAlignment="1" fillId="2" xfId="0" numFmtId="0" borderId="1" applyFont="1" fontId="92">
      <alignment wrapText="1"/>
    </xf>
    <xf applyAlignment="1" fillId="2" xfId="0" numFmtId="0" borderId="1" applyFont="1" fontId="93">
      <alignment wrapText="1"/>
    </xf>
    <xf applyAlignment="1" fillId="2" xfId="0" numFmtId="0" borderId="1" applyFont="1" fontId="94">
      <alignment wrapText="1"/>
    </xf>
    <xf applyBorder="1" applyAlignment="1" fillId="6" xfId="0" numFmtId="0" borderId="70" applyFont="1" fontId="95">
      <alignment horizontal="center" wrapText="1"/>
    </xf>
    <xf applyBorder="1" applyAlignment="1" fillId="6" xfId="0" numFmtId="1" borderId="71" applyFont="1" fontId="96" applyNumberFormat="1">
      <alignment horizontal="center" wrapText="1"/>
    </xf>
    <xf applyAlignment="1" fillId="2" xfId="0" numFmtId="0" borderId="1" applyFont="1" fontId="97">
      <alignment horizontal="center"/>
    </xf>
    <xf applyAlignment="1" fillId="2" xfId="0" numFmtId="0" borderId="1" applyFont="1" fontId="98">
      <alignment wrapText="1"/>
    </xf>
    <xf applyAlignment="1" fillId="2" xfId="0" numFmtId="0" borderId="1" applyFont="1" fontId="99">
      <alignment wrapText="1"/>
    </xf>
    <xf applyAlignment="1" fillId="2" xfId="0" numFmtId="0" borderId="1" applyFont="1" fontId="100">
      <alignment wrapText="1"/>
    </xf>
    <xf applyAlignment="1" fillId="2" xfId="0" numFmtId="0" borderId="1" applyFont="1" fontId="101">
      <alignment wrapText="1"/>
    </xf>
    <xf applyAlignment="1" fillId="2" xfId="0" numFmtId="0" borderId="1" applyFont="1" fontId="102">
      <alignment wrapText="1"/>
    </xf>
    <xf applyAlignment="1" fillId="2" xfId="0" numFmtId="0" borderId="1" applyFont="1" fontId="103">
      <alignment wrapText="1"/>
    </xf>
    <xf applyAlignment="1" fillId="2" xfId="0" numFmtId="0" borderId="1" applyFont="1" fontId="104">
      <alignment wrapText="1"/>
    </xf>
    <xf applyAlignment="1" fillId="2" xfId="0" numFmtId="166" borderId="1" applyFont="1" fontId="105" applyNumberFormat="1">
      <alignment wrapText="1"/>
    </xf>
    <xf applyAlignment="1" fillId="2" xfId="0" numFmtId="1" borderId="1" applyFont="1" fontId="106" applyNumberFormat="1">
      <alignment wrapText="1"/>
    </xf>
    <xf applyAlignment="1" fillId="12" xfId="0" numFmtId="0" borderId="1" applyFont="1" fontId="107" applyFill="1">
      <alignment horizontal="left" wrapText="1"/>
    </xf>
    <xf applyAlignment="1" fillId="2" xfId="0" numFmtId="0" borderId="1" applyFont="1" fontId="108">
      <alignment wrapText="1"/>
    </xf>
    <xf applyAlignment="1" fillId="2" xfId="0" numFmtId="0" borderId="1" applyFont="1" fontId="109">
      <alignment wrapText="1"/>
    </xf>
    <xf applyAlignment="1" fillId="2" xfId="0" numFmtId="0" borderId="1" applyFont="1" fontId="110">
      <alignment wrapText="1"/>
    </xf>
    <xf applyAlignment="1" fillId="2" xfId="0" numFmtId="0" borderId="1" applyFont="1" fontId="111">
      <alignment wrapText="1"/>
    </xf>
    <xf applyAlignment="1" fillId="13" xfId="0" numFmtId="0" borderId="1" applyFont="1" fontId="112" applyFill="1">
      <alignment wrapText="1"/>
    </xf>
    <xf applyAlignment="1" fillId="13" xfId="0" numFmtId="0" borderId="1" applyFont="1" fontId="113">
      <alignment wrapText="1"/>
    </xf>
    <xf applyAlignment="1" fillId="13" xfId="0" numFmtId="0" borderId="1" applyFont="1" fontId="114">
      <alignment wrapText="1"/>
    </xf>
    <xf applyAlignment="1" fillId="2" xfId="0" numFmtId="0" borderId="1" applyFont="1" fontId="115">
      <alignment wrapText="1"/>
    </xf>
    <xf applyAlignment="1" fillId="13" xfId="0" numFmtId="0" borderId="1" applyFont="1" fontId="116">
      <alignment wrapText="1"/>
    </xf>
    <xf applyAlignment="1" fillId="2" xfId="0" numFmtId="0" borderId="1" applyFont="1" fontId="117">
      <alignment wrapText="1"/>
    </xf>
    <xf applyAlignment="1" fillId="13" xfId="0" numFmtId="0" borderId="1" applyFont="1" fontId="118">
      <alignment wrapText="1"/>
    </xf>
    <xf applyAlignment="1" fillId="2" xfId="0" numFmtId="0" borderId="1" applyFont="1" fontId="119">
      <alignment wrapText="1"/>
    </xf>
    <xf applyAlignment="1" fillId="2" xfId="0" numFmtId="0" borderId="1" applyFont="1" fontId="120">
      <alignment horizontal="center"/>
    </xf>
    <xf applyAlignment="1" fillId="2" xfId="0" numFmtId="0" borderId="1" applyFont="1" fontId="121">
      <alignment horizontal="center"/>
    </xf>
    <xf applyAlignment="1" fillId="2" xfId="0" numFmtId="0" borderId="1" applyFont="1" fontId="122">
      <alignment wrapText="1"/>
    </xf>
    <xf applyAlignment="1" fillId="2" xfId="0" numFmtId="0" borderId="1" applyFont="1" fontId="123">
      <alignment wrapText="1"/>
    </xf>
    <xf applyAlignment="1" fillId="13" xfId="0" numFmtId="0" borderId="1" applyFont="1" fontId="124">
      <alignment wrapText="1"/>
    </xf>
    <xf applyAlignment="1" fillId="2" xfId="0" numFmtId="0" borderId="1" applyFont="1" fontId="125">
      <alignment wrapText="1"/>
    </xf>
    <xf applyAlignment="1" fillId="13" xfId="0" numFmtId="0" borderId="1" applyFont="1" fontId="126">
      <alignment wrapText="1"/>
    </xf>
    <xf applyAlignment="1" fillId="13" xfId="0" numFmtId="0" borderId="1" applyFont="1" fontId="127">
      <alignment wrapText="1"/>
    </xf>
    <xf applyAlignment="1" fillId="2" xfId="0" numFmtId="0" borderId="1" applyFont="1" fontId="128">
      <alignment horizontal="center"/>
    </xf>
    <xf applyAlignment="1" fillId="13" xfId="0" numFmtId="0" borderId="1" applyFont="1" fontId="129">
      <alignment wrapText="1"/>
    </xf>
    <xf applyAlignment="1" fillId="13" xfId="0" numFmtId="0" borderId="1" applyFont="1" fontId="130">
      <alignment wrapText="1"/>
    </xf>
    <xf applyAlignment="1" fillId="13" xfId="0" numFmtId="0" borderId="1" applyFont="1" fontId="131">
      <alignment wrapText="1"/>
    </xf>
    <xf applyAlignment="1" fillId="2" xfId="0" numFmtId="0" borderId="1" applyFont="1" fontId="132">
      <alignment wrapText="1"/>
    </xf>
    <xf applyAlignment="1" fillId="2" xfId="0" numFmtId="0" borderId="1" applyFont="1" fontId="133">
      <alignment wrapText="1"/>
    </xf>
    <xf applyAlignment="1" fillId="2" xfId="0" numFmtId="0" borderId="1" applyFont="1" fontId="134">
      <alignment horizontal="center" wrapText="1"/>
    </xf>
    <xf applyBorder="1" applyAlignment="1" fillId="11" xfId="0" numFmtId="0" borderId="72" applyFont="1" fontId="135">
      <alignment vertical="center" horizontal="center" wrapText="1"/>
    </xf>
    <xf fillId="2" xfId="0" numFmtId="0" borderId="1" applyFont="1" fontId="136"/>
    <xf applyBorder="1" applyAlignment="1" fillId="11" xfId="0" numFmtId="0" borderId="73" applyFont="1" fontId="137">
      <alignment vertical="center" horizontal="center" wrapText="1"/>
    </xf>
    <xf fillId="2" xfId="0" numFmtId="2" borderId="1" applyFont="1" fontId="138" applyNumberFormat="1"/>
    <xf applyBorder="1" fillId="2" xfId="0" numFmtId="0" borderId="74" applyFont="1" fontId="139"/>
    <xf applyBorder="1" fillId="2" xfId="0" numFmtId="0" borderId="75" applyFont="1" fontId="140"/>
    <xf applyBorder="1" fillId="2" xfId="0" numFmtId="2" borderId="76" applyFont="1" fontId="141" applyNumberFormat="1"/>
    <xf applyBorder="1" fillId="2" xfId="0" numFmtId="0" borderId="77" applyFont="1" fontId="142"/>
    <xf applyBorder="1" fillId="2" xfId="0" numFmtId="2" borderId="78" applyFont="1" fontId="143" applyNumberFormat="1"/>
    <xf applyBorder="1" applyAlignment="1" fillId="11" xfId="0" numFmtId="0" borderId="79" applyFont="1" fontId="144">
      <alignment horizontal="center"/>
    </xf>
    <xf applyBorder="1" applyAlignment="1" fillId="3" xfId="0" numFmtId="0" borderId="80" applyFont="1" fontId="145">
      <alignment horizontal="center"/>
    </xf>
    <xf applyBorder="1" fillId="3" xfId="0" numFmtId="0" borderId="81" applyFont="1" fontId="146"/>
    <xf applyBorder="1" applyAlignment="1" fillId="3" xfId="0" numFmtId="0" borderId="82" applyFont="1" fontId="147">
      <alignment/>
    </xf>
    <xf applyBorder="1" fillId="2" xfId="0" numFmtId="0" borderId="83" applyFont="1" fontId="148"/>
    <xf applyBorder="1" fillId="2" xfId="0" numFmtId="2" borderId="84" applyFont="1" fontId="149" applyNumberFormat="1"/>
    <xf applyBorder="1" fillId="4" xfId="0" numFmtId="0" borderId="85" applyFont="1" fontId="150"/>
    <xf applyBorder="1" applyAlignment="1" fillId="4" xfId="0" numFmtId="0" borderId="86" applyFont="1" fontId="151">
      <alignment/>
    </xf>
    <xf applyBorder="1" fillId="2" xfId="0" numFmtId="0" borderId="87" applyFont="1" fontId="152"/>
    <xf applyBorder="1" fillId="2" xfId="0" numFmtId="2" borderId="88" applyFont="1" fontId="153" applyNumberFormat="1"/>
    <xf applyBorder="1" applyAlignment="1" fillId="2" xfId="0" numFmtId="2" borderId="89" applyFont="1" fontId="154" applyNumberFormat="1">
      <alignment/>
    </xf>
    <xf applyBorder="1" applyAlignment="1" fillId="4" xfId="0" numFmtId="0" borderId="90" applyFont="1" fontId="155">
      <alignment vertical="center"/>
    </xf>
    <xf applyBorder="1" applyAlignment="1" fillId="4" xfId="0" numFmtId="1" borderId="91" applyFont="1" fontId="156" applyNumberFormat="1">
      <alignment vertical="center" horizontal="center"/>
    </xf>
    <xf applyBorder="1" applyAlignment="1" fillId="4" xfId="0" numFmtId="0" borderId="92" applyFont="1" fontId="157">
      <alignment vertical="center"/>
    </xf>
    <xf applyBorder="1" applyAlignment="1" fillId="4" xfId="0" numFmtId="1" borderId="93" applyFont="1" fontId="158" applyNumberFormat="1">
      <alignment vertical="center" horizontal="center"/>
    </xf>
    <xf applyBorder="1" applyAlignment="1" fillId="5" xfId="0" numFmtId="0" borderId="94" applyFont="1" fontId="159">
      <alignment horizontal="center"/>
    </xf>
    <xf applyBorder="1" fillId="5" xfId="0" numFmtId="0" borderId="95" applyFont="1" fontId="160"/>
    <xf applyBorder="1" applyAlignment="1" fillId="5" xfId="0" numFmtId="0" borderId="96" applyFont="1" fontId="161">
      <alignment/>
    </xf>
    <xf fillId="2" xfId="0" numFmtId="1" borderId="1" applyFont="1" fontId="162" applyNumberFormat="1"/>
    <xf applyBorder="1" applyAlignment="1" fillId="2" xfId="0" numFmtId="2" borderId="97" applyFont="1" fontId="163" applyNumberFormat="1">
      <alignment/>
    </xf>
    <xf applyBorder="1" applyAlignment="1" fillId="5" xfId="0" numFmtId="0" borderId="98" applyFont="1" fontId="164">
      <alignment wrapText="1"/>
    </xf>
    <xf applyBorder="1" applyAlignment="1" fillId="2" xfId="0" numFmtId="0" borderId="99" applyFont="1" fontId="165">
      <alignment wrapText="1"/>
    </xf>
    <xf applyBorder="1" applyAlignment="1" fillId="2" xfId="0" numFmtId="0" borderId="100" applyFont="1" fontId="166">
      <alignment wrapText="1"/>
    </xf>
    <xf applyBorder="1" applyAlignment="1" fillId="5" xfId="0" numFmtId="0" borderId="101" applyFont="1" fontId="167">
      <alignment vertical="center" horizontal="center" wrapText="1"/>
    </xf>
    <xf applyBorder="1" applyAlignment="1" fillId="5" xfId="0" numFmtId="1" borderId="102" applyFont="1" fontId="168" applyNumberFormat="1">
      <alignment horizontal="center" wrapText="1"/>
    </xf>
    <xf applyBorder="1" applyAlignment="1" fillId="5" xfId="0" numFmtId="0" borderId="103" applyFont="1" fontId="169">
      <alignment vertical="center" horizontal="center" wrapText="1"/>
    </xf>
    <xf applyBorder="1" fillId="2" xfId="0" numFmtId="0" borderId="104" applyFont="1" fontId="170"/>
    <xf applyBorder="1" fillId="2" xfId="0" numFmtId="2" borderId="105" applyFont="1" fontId="171" applyNumberFormat="1"/>
    <xf applyAlignment="1" fillId="2" xfId="0" numFmtId="0" borderId="1" applyFont="1" fontId="172">
      <alignment wrapText="1"/>
    </xf>
    <xf applyBorder="1" applyAlignment="1" fillId="2" xfId="0" numFmtId="0" borderId="106" applyFont="1" fontId="173">
      <alignment/>
    </xf>
    <xf applyBorder="1" applyAlignment="1" fillId="2" xfId="0" numFmtId="2" borderId="107" applyFont="1" fontId="174" applyNumberFormat="1">
      <alignment/>
    </xf>
    <xf applyBorder="1" applyAlignment="1" fillId="6" xfId="0" numFmtId="0" borderId="108" applyFont="1" fontId="175">
      <alignment horizontal="center" wrapText="1"/>
    </xf>
    <xf applyBorder="1" applyAlignment="1" fillId="2" xfId="0" numFmtId="0" borderId="109" applyFont="1" fontId="176">
      <alignment/>
    </xf>
    <xf applyBorder="1" fillId="2" xfId="0" numFmtId="1" borderId="110" applyFont="1" fontId="177" applyNumberFormat="1"/>
    <xf applyBorder="1" applyAlignment="1" fillId="2" xfId="0" numFmtId="0" borderId="111" applyFont="1" fontId="178">
      <alignment wrapText="1"/>
    </xf>
    <xf applyBorder="1" fillId="2" xfId="0" numFmtId="1" borderId="112" applyFont="1" fontId="179" applyNumberFormat="1"/>
    <xf applyAlignment="1" fillId="6" xfId="0" numFmtId="0" borderId="1" applyFont="1" fontId="180">
      <alignment horizontal="center" wrapText="1"/>
    </xf>
    <xf applyBorder="1" applyAlignment="1" fillId="6" xfId="0" numFmtId="0" borderId="113" applyFont="1" fontId="181">
      <alignment horizontal="center" wrapText="1"/>
    </xf>
    <xf applyBorder="1" applyAlignment="1" fillId="2" xfId="0" numFmtId="0" borderId="114" applyFont="1" fontId="182">
      <alignment/>
    </xf>
    <xf applyBorder="1" applyAlignment="1" fillId="6" xfId="0" numFmtId="0" borderId="115" applyFont="1" fontId="183">
      <alignment horizontal="center" wrapText="1"/>
    </xf>
    <xf applyBorder="1" fillId="2" xfId="0" numFmtId="0" borderId="116" applyFont="1" fontId="184"/>
    <xf applyBorder="1" fillId="2" xfId="0" numFmtId="2" borderId="117" applyFont="1" fontId="185" applyNumberFormat="1"/>
    <xf applyBorder="1" fillId="2" xfId="0" numFmtId="1" borderId="118" applyFont="1" fontId="186" applyNumberFormat="1"/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5.xml" Type="http://schemas.openxmlformats.org/officeDocument/2006/relationships/worksheet" Id="rId7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drawing4.xml" Type="http://schemas.openxmlformats.org/officeDocument/2006/relationships/drawing" Id="rId1"/></Relationships>
</file>

<file path=xl/worksheets/_rels/sheet5.xml.rels><?xml version="1.0" encoding="UTF-8" standalone="yes"?><Relationships xmlns="http://schemas.openxmlformats.org/package/2006/relationships"><Relationship Target="../drawings/drawing5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B3" activeCell="B3" pane="bottomLeft"/>
    </sheetView>
  </sheetViews>
  <sheetFormatPr customHeight="1" defaultColWidth="17.29" defaultRowHeight="15.75"/>
  <cols>
    <col min="1" customWidth="1" max="1" width="18.57"/>
    <col min="2" customWidth="1" max="2" width="25.29"/>
    <col min="3" customWidth="1" max="3" width="5.86"/>
    <col min="4" customWidth="1" max="5" width="12.57"/>
    <col min="6" customWidth="1" max="6" width="6.14"/>
    <col min="7" customWidth="1" max="7" width="11.43"/>
    <col min="8" customWidth="1" max="8" width="18.43"/>
    <col min="9" customWidth="1" max="9" width="13.0"/>
    <col min="10" customWidth="1" max="10" width="8.29"/>
    <col min="11" customWidth="1" max="11" width="32.57"/>
    <col min="12" customWidth="1" max="12" width="9.29"/>
    <col min="13" customWidth="1" max="14" width="11.43"/>
    <col min="15" customWidth="1" max="15" width="4.29"/>
    <col min="16" customWidth="1" max="16" width="25.86"/>
    <col min="17" customWidth="1" max="17" width="15.0"/>
    <col min="18" customWidth="1" max="18" width="3.0"/>
    <col min="19" customWidth="1" max="19" width="3.71"/>
    <col min="20" customWidth="1" max="21" width="41.0"/>
    <col min="22" customWidth="1" max="22" width="7.29"/>
    <col min="23" customWidth="1" max="26" width="11.43"/>
  </cols>
  <sheetData>
    <row customHeight="1" r="1" ht="45.0">
      <c t="s" s="1" r="A1">
        <v>0</v>
      </c>
      <c t="s" s="1" r="B1">
        <v>1</v>
      </c>
      <c t="s" s="1" r="C1">
        <v>2</v>
      </c>
      <c t="s" s="2" r="D1">
        <v>3</v>
      </c>
      <c t="s" s="2" r="E1">
        <v>4</v>
      </c>
      <c t="s" s="1" r="F1">
        <v>5</v>
      </c>
      <c t="s" s="3" r="G1">
        <v>6</v>
      </c>
      <c t="s" s="4" r="H1">
        <v>7</v>
      </c>
      <c t="s" s="5" r="I1">
        <v>8</v>
      </c>
      <c t="s" s="2" r="J1">
        <v>9</v>
      </c>
      <c t="s" s="6" r="K1">
        <v>10</v>
      </c>
      <c s="1" r="M1"/>
      <c s="1" r="N1"/>
      <c s="1" r="O1"/>
      <c s="1" r="P1"/>
      <c s="1" r="Q1"/>
      <c s="1" r="R1"/>
      <c s="1" r="S1"/>
      <c s="1" r="T1"/>
      <c s="1" r="U1"/>
      <c s="1" r="V1"/>
      <c s="1" r="W1"/>
      <c s="1" r="X1"/>
      <c s="1" r="Y1"/>
      <c s="1" r="Z1"/>
    </row>
    <row customHeight="1" r="2" ht="15.0">
      <c t="s" s="1" r="A2">
        <v>11</v>
      </c>
      <c t="s" s="1" r="B2">
        <v>12</v>
      </c>
      <c s="2" r="C2">
        <v>1.0</v>
      </c>
      <c t="s" s="2" r="D2">
        <v>13</v>
      </c>
      <c s="1" r="E2"/>
      <c t="s" s="1" r="F2">
        <v>14</v>
      </c>
      <c t="str" s="7" r="G2">
        <f>2014-1945</f>
        <v>69</v>
      </c>
      <c s="2" r="H2">
        <v>2008.0</v>
      </c>
      <c t="str" s="7" r="I2">
        <f>G2-6</f>
        <v>63</v>
      </c>
      <c s="2" r="J2">
        <v>7.0</v>
      </c>
      <c t="s" s="6" r="K2">
        <v>15</v>
      </c>
      <c t="s" s="8" r="M2">
        <v>16</v>
      </c>
      <c s="1" r="O2"/>
      <c t="s" s="9" r="P2">
        <v>17</v>
      </c>
      <c s="1" r="R2"/>
      <c s="1" r="S2"/>
      <c t="s" s="10" r="T2">
        <v>18</v>
      </c>
      <c t="s" s="11" r="U2">
        <v>19</v>
      </c>
      <c s="1" r="W2"/>
      <c t="s" s="12" r="X2">
        <v>20</v>
      </c>
      <c s="1" r="Z2"/>
    </row>
    <row customHeight="1" r="3" ht="15.0">
      <c t="s" s="1" r="A3">
        <v>21</v>
      </c>
      <c t="s" s="1" r="B3">
        <v>22</v>
      </c>
      <c s="2" r="C3">
        <v>1.0</v>
      </c>
      <c t="s" s="2" r="D3">
        <v>23</v>
      </c>
      <c s="1" r="E3"/>
      <c t="s" s="1" r="F3">
        <v>24</v>
      </c>
      <c t="str" s="7" r="G3">
        <f>2014-1942</f>
        <v>72</v>
      </c>
      <c s="2" r="H3">
        <v>2008.0</v>
      </c>
      <c t="str" s="7" r="I3">
        <f>G3-6</f>
        <v>66</v>
      </c>
      <c s="2" r="J3">
        <v>7.0</v>
      </c>
      <c t="s" s="6" r="K3">
        <v>25</v>
      </c>
      <c t="s" s="13" r="M3">
        <v>26</v>
      </c>
      <c t="str" s="14" r="N3">
        <f>SUMIF(F2:F64,"M",C2:C64)</f>
        <v>52</v>
      </c>
      <c s="1" r="O3"/>
      <c t="s" s="9" r="P3">
        <v>27</v>
      </c>
      <c t="str" s="15" r="Q3">
        <f>SUMIF(I2:I64,"&lt;30",C2:C64)</f>
        <v>0</v>
      </c>
      <c s="1" r="R3"/>
      <c s="1" r="S3"/>
      <c s="16" r="T3">
        <v>1.0</v>
      </c>
      <c t="s" s="17" r="U3">
        <v>28</v>
      </c>
      <c t="str" s="17" r="V3">
        <f>SUMIF(J2:J64,"1",C2:C64)</f>
        <v>4</v>
      </c>
      <c s="1" r="W3"/>
      <c t="s" s="12" r="X3">
        <v>29</v>
      </c>
      <c t="str" s="18" r="Y3">
        <f>sumif(D2:D64,"PCF",C2:C64)</f>
        <v>3</v>
      </c>
      <c s="1" r="Z3"/>
    </row>
    <row customHeight="1" r="4" ht="15.0">
      <c t="s" s="1" r="A4">
        <v>30</v>
      </c>
      <c t="s" s="1" r="B4">
        <v>31</v>
      </c>
      <c s="2" r="C4">
        <v>1.0</v>
      </c>
      <c t="s" s="2" r="D4">
        <v>32</v>
      </c>
      <c s="1" r="E4"/>
      <c t="s" s="1" r="F4">
        <v>33</v>
      </c>
      <c t="str" s="7" r="G4">
        <f>2014-1949</f>
        <v>65</v>
      </c>
      <c s="2" r="H4">
        <v>2011.0</v>
      </c>
      <c t="str" s="7" r="I4">
        <f>G4-3</f>
        <v>62</v>
      </c>
      <c s="2" r="J4">
        <v>7.0</v>
      </c>
      <c t="s" s="6" r="K4">
        <v>34</v>
      </c>
      <c t="s" s="13" r="M4">
        <v>35</v>
      </c>
      <c t="str" s="14" r="N4">
        <f>SUMIF(F2:F64,"F",C2:C64)</f>
        <v>11</v>
      </c>
      <c s="1" r="O4"/>
      <c t="s" s="9" r="P4">
        <v>36</v>
      </c>
      <c t="str" s="19" r="Q4">
        <f>SUMIF(I2:I64,"&lt;45",C2:C64)-Q3</f>
        <v>6</v>
      </c>
      <c s="1" r="R4"/>
      <c s="1" r="S4"/>
      <c s="16" r="T4">
        <v>2.0</v>
      </c>
      <c t="s" s="17" r="U4">
        <v>37</v>
      </c>
      <c t="str" s="17" r="V4">
        <f>SUMIF(J2:J64,"2",C2:C64)</f>
        <v>7</v>
      </c>
      <c s="1" r="W4"/>
      <c t="s" s="12" r="X4">
        <v>38</v>
      </c>
      <c t="str" s="18" r="Y4">
        <f>sumif(D2:D64,"DVG",C2:C64)</f>
        <v>1</v>
      </c>
      <c s="1" r="Z4"/>
    </row>
    <row customHeight="1" r="5" ht="15.0">
      <c t="s" s="1" r="A5">
        <v>39</v>
      </c>
      <c t="s" s="1" r="B5">
        <v>40</v>
      </c>
      <c s="2" r="C5">
        <v>1.0</v>
      </c>
      <c t="s" s="2" r="D5">
        <v>41</v>
      </c>
      <c s="1" r="E5"/>
      <c t="s" s="1" r="F5">
        <v>42</v>
      </c>
      <c t="str" s="7" r="G5">
        <f>2014-1965</f>
        <v>49</v>
      </c>
      <c s="2" r="H5">
        <v>2011.0</v>
      </c>
      <c t="str" s="7" r="I5">
        <f>G5-3</f>
        <v>46</v>
      </c>
      <c s="2" r="J5">
        <v>7.0</v>
      </c>
      <c t="s" s="6" r="K5">
        <v>43</v>
      </c>
      <c s="1" r="M5"/>
      <c s="1" r="N5"/>
      <c s="1" r="O5"/>
      <c t="s" s="9" r="P5">
        <v>44</v>
      </c>
      <c t="str" s="19" r="Q5">
        <f>SUMIF(I2:I64,"&lt;60",C2:C64)-SUM(Q3:Q4)</f>
        <v>27</v>
      </c>
      <c s="1" r="R5"/>
      <c s="1" r="S5"/>
      <c s="16" r="T5">
        <v>3.0</v>
      </c>
      <c t="s" s="17" r="U5">
        <v>45</v>
      </c>
      <c t="str" s="17" r="V5">
        <f>SUMIF(J2:J64,"3",C2:C64)</f>
        <v>20</v>
      </c>
      <c s="1" r="W5"/>
      <c t="s" s="12" r="X5">
        <v>46</v>
      </c>
      <c t="str" s="18" r="Y5">
        <f>sumif(D2:D64,"PS",C2:C64)</f>
        <v>46</v>
      </c>
      <c s="1" r="Z5"/>
    </row>
    <row customHeight="1" r="6" ht="15.0">
      <c t="s" s="1" r="A6">
        <v>47</v>
      </c>
      <c t="s" s="1" r="B6">
        <v>48</v>
      </c>
      <c s="2" r="C6">
        <v>1.0</v>
      </c>
      <c t="s" s="2" r="D6">
        <v>49</v>
      </c>
      <c s="1" r="E6"/>
      <c t="s" s="1" r="F6">
        <v>50</v>
      </c>
      <c t="str" s="7" r="G6">
        <f>2014-1952</f>
        <v>62</v>
      </c>
      <c s="2" r="H6">
        <v>2008.0</v>
      </c>
      <c t="str" s="7" r="I6">
        <f>G6-6</f>
        <v>56</v>
      </c>
      <c s="2" r="J6">
        <v>2.0</v>
      </c>
      <c t="s" s="6" r="K6">
        <v>51</v>
      </c>
      <c t="s" s="20" r="M6">
        <v>52</v>
      </c>
      <c s="1" r="O6"/>
      <c t="s" s="9" r="P6">
        <v>53</v>
      </c>
      <c t="str" s="19" r="Q6">
        <f>SUMIF(I2:I64,"&lt;75",C2:C64)-SUM(Q3:Q5)</f>
        <v>30</v>
      </c>
      <c s="1" r="R6"/>
      <c s="1" r="S6"/>
      <c s="16" r="T6">
        <v>4.0</v>
      </c>
      <c t="s" s="17" r="U6">
        <v>54</v>
      </c>
      <c t="str" s="17" r="V6">
        <f>SUMIF(J2:J64,"4",C2:C64)</f>
        <v>6</v>
      </c>
      <c s="1" r="W6"/>
      <c t="s" s="12" r="X6">
        <v>55</v>
      </c>
      <c t="str" s="18" r="Y6">
        <f>sumif(D2:D64,"MODEM",C2:C64)</f>
        <v>2</v>
      </c>
      <c s="1" r="Z6"/>
    </row>
    <row customHeight="1" r="7" ht="15.0">
      <c t="s" s="1" r="A7">
        <v>56</v>
      </c>
      <c t="s" s="1" r="B7">
        <v>57</v>
      </c>
      <c s="2" r="C7">
        <v>1.0</v>
      </c>
      <c t="s" s="2" r="D7">
        <v>58</v>
      </c>
      <c s="1" r="E7"/>
      <c t="s" s="1" r="F7">
        <v>59</v>
      </c>
      <c t="str" s="7" r="G7">
        <f>2014-1960</f>
        <v>54</v>
      </c>
      <c s="2" r="H7">
        <v>2011.0</v>
      </c>
      <c t="str" s="7" r="I7">
        <f>G7-3</f>
        <v>51</v>
      </c>
      <c s="2" r="J7">
        <v>4.0</v>
      </c>
      <c t="s" s="6" r="K7">
        <v>60</v>
      </c>
      <c t="s" s="20" r="M7">
        <v>61</v>
      </c>
      <c t="str" s="20" r="N7">
        <f>SUMIFS(C:C,E:E,"*président",F:F,"M")</f>
        <v>10</v>
      </c>
      <c s="1" r="O7"/>
      <c t="s" s="9" r="P7">
        <v>62</v>
      </c>
      <c t="str" s="19" r="Q7">
        <f>SUMIF(I2:I64,"&lt;90",C2:C64)-SUM(Q3:Q6)</f>
        <v>0</v>
      </c>
      <c s="1" r="R7"/>
      <c s="1" r="S7"/>
      <c s="16" r="T7">
        <v>5.0</v>
      </c>
      <c t="s" s="17" r="U7">
        <v>63</v>
      </c>
      <c t="str" s="17" r="V7">
        <f>SUMIF(J2:J64,"5",C2:C64)</f>
        <v>1</v>
      </c>
      <c s="1" r="W7"/>
      <c t="s" s="12" r="X7">
        <v>64</v>
      </c>
      <c t="str" s="18" r="Y7">
        <f>sumif(D2:D64,"UMP",C2:C64)</f>
        <v>8</v>
      </c>
      <c s="1" r="Z7"/>
    </row>
    <row customHeight="1" r="8" ht="15.0">
      <c t="s" s="1" r="A8">
        <v>65</v>
      </c>
      <c t="s" s="1" r="B8">
        <v>66</v>
      </c>
      <c s="2" r="C8">
        <v>1.0</v>
      </c>
      <c t="s" s="2" r="D8">
        <v>67</v>
      </c>
      <c t="s" s="2" r="E8">
        <v>68</v>
      </c>
      <c t="s" s="1" r="F8">
        <v>69</v>
      </c>
      <c t="str" s="7" r="G8">
        <f>2014-1973</f>
        <v>41</v>
      </c>
      <c s="2" r="H8">
        <v>2008.0</v>
      </c>
      <c t="str" s="7" r="I8">
        <f>G8-6</f>
        <v>35</v>
      </c>
      <c s="2" r="J8">
        <v>3.0</v>
      </c>
      <c t="s" s="6" r="K8">
        <v>70</v>
      </c>
      <c t="s" s="20" r="M8">
        <v>71</v>
      </c>
      <c t="str" s="20" r="N8">
        <f>SUMIFS(C:C,E:E,"*président",F:F,"F")</f>
        <v>5</v>
      </c>
      <c s="1" r="O8"/>
      <c t="s" s="9" r="P8">
        <v>72</v>
      </c>
      <c t="str" s="19" r="Q8">
        <f>SUMIF(I2:I64,"&gt;=90",C2:C64)</f>
        <v>0</v>
      </c>
      <c s="1" r="R8"/>
      <c s="1" r="S8"/>
      <c s="16" r="T8">
        <v>6.0</v>
      </c>
      <c t="s" s="17" r="U8">
        <v>73</v>
      </c>
      <c t="str" s="17" r="V8">
        <f>SUMIF(J2:J64,"6",C2:C64)</f>
        <v>0</v>
      </c>
      <c s="1" r="W8"/>
      <c t="s" s="12" r="X8">
        <v>74</v>
      </c>
      <c t="str" s="18" r="Y8">
        <f>sumif(D2:D64,"DVD",C2:C64)</f>
        <v>2</v>
      </c>
      <c s="1" r="Z8"/>
    </row>
    <row customHeight="1" r="9" ht="15.0">
      <c t="s" s="1" r="A9">
        <v>75</v>
      </c>
      <c t="s" s="1" r="B9">
        <v>76</v>
      </c>
      <c s="2" r="C9">
        <v>1.0</v>
      </c>
      <c t="s" s="2" r="D9">
        <v>77</v>
      </c>
      <c s="1" r="E9"/>
      <c t="s" s="1" r="F9">
        <v>78</v>
      </c>
      <c t="str" s="7" r="G9">
        <f>2014-1967</f>
        <v>47</v>
      </c>
      <c s="2" r="H9">
        <v>2011.0</v>
      </c>
      <c t="str" s="7" r="I9">
        <f>G9-3</f>
        <v>44</v>
      </c>
      <c s="2" r="J9">
        <v>1.0</v>
      </c>
      <c t="s" s="6" r="K9">
        <v>79</v>
      </c>
      <c s="1" r="M9"/>
      <c s="1" r="N9"/>
      <c s="1" r="O9"/>
      <c s="1" r="P9"/>
      <c s="1" r="Q9"/>
      <c s="1" r="R9"/>
      <c s="1" r="S9"/>
      <c s="16" r="T9">
        <v>7.0</v>
      </c>
      <c t="s" s="17" r="U9">
        <v>80</v>
      </c>
      <c t="str" s="17" r="V9">
        <f>SUMIF(J2:J64,"7",C2:C64)</f>
        <v>24</v>
      </c>
      <c s="1" r="W9"/>
      <c t="s" s="12" r="X9">
        <v>81</v>
      </c>
      <c t="str" s="18" r="Y9">
        <f>sumif(D2:D64,"CPNT",C2:C64)</f>
        <v>1</v>
      </c>
      <c s="1" r="Z9"/>
    </row>
    <row customHeight="1" r="10" ht="15.0">
      <c t="s" s="1" r="A10">
        <v>82</v>
      </c>
      <c t="s" s="1" r="B10">
        <v>83</v>
      </c>
      <c s="2" r="C10">
        <v>1.0</v>
      </c>
      <c t="s" s="2" r="D10">
        <v>84</v>
      </c>
      <c s="1" r="E10"/>
      <c t="s" s="1" r="F10">
        <v>85</v>
      </c>
      <c t="str" s="7" r="G10">
        <f>2014-1950</f>
        <v>64</v>
      </c>
      <c s="2" r="H10">
        <v>2008.0</v>
      </c>
      <c t="str" s="7" r="I10">
        <f>G10-6</f>
        <v>58</v>
      </c>
      <c s="2" r="J10">
        <v>3.0</v>
      </c>
      <c t="s" s="6" r="K10">
        <v>86</v>
      </c>
      <c s="1" r="M10"/>
      <c s="1" r="N10"/>
      <c s="1" r="O10"/>
      <c t="s" s="21" r="P10">
        <v>87</v>
      </c>
      <c t="s" s="21" r="Q10">
        <v>88</v>
      </c>
      <c t="str" s="22" r="R10">
        <f>SUMIFS(C2:C64,F2:F64,"F",I2:I64,"&lt;30")</f>
        <v>0</v>
      </c>
      <c s="1" r="S10"/>
      <c s="16" r="T10">
        <v>8.0</v>
      </c>
      <c t="s" s="17" r="U10">
        <v>89</v>
      </c>
      <c t="str" s="17" r="V10">
        <f>SUMIF(J2:J64,"8",C2:C64)</f>
        <v>1</v>
      </c>
      <c s="1" r="W10"/>
      <c s="1" r="X10"/>
      <c s="1" r="Y10"/>
      <c s="1" r="Z10"/>
    </row>
    <row customHeight="1" r="11" ht="15.0">
      <c t="s" s="1" r="A11">
        <v>90</v>
      </c>
      <c t="s" s="1" r="B11">
        <v>91</v>
      </c>
      <c s="2" r="C11">
        <v>1.0</v>
      </c>
      <c t="s" s="2" r="D11">
        <v>92</v>
      </c>
      <c s="1" r="E11"/>
      <c t="s" s="1" r="F11">
        <v>93</v>
      </c>
      <c t="str" s="7" r="G11">
        <f>2014-1959</f>
        <v>55</v>
      </c>
      <c s="2" r="H11">
        <v>2008.0</v>
      </c>
      <c t="str" s="7" r="I11">
        <f>G11-6</f>
        <v>49</v>
      </c>
      <c s="2" r="J11">
        <v>3.0</v>
      </c>
      <c t="s" s="6" r="K11">
        <v>94</v>
      </c>
      <c s="1" r="M11"/>
      <c s="1" r="N11"/>
      <c s="1" r="O11"/>
      <c s="23" r="P11"/>
      <c t="s" s="21" r="Q11">
        <v>95</v>
      </c>
      <c t="str" s="22" r="R11">
        <f>SUMIFS(C2:C64,F2:F64,"F",I2:I64,"&lt;45")-R10</f>
        <v>1</v>
      </c>
      <c s="1" r="S11"/>
      <c s="1" r="T11"/>
      <c s="1" r="U11"/>
      <c s="1" r="V11"/>
      <c s="1" r="W11"/>
      <c s="1" r="X11"/>
      <c s="1" r="Y11"/>
      <c s="1" r="Z11"/>
    </row>
    <row customHeight="1" r="12" ht="15.0">
      <c t="s" s="1" r="A12">
        <v>96</v>
      </c>
      <c t="s" s="1" r="B12">
        <v>97</v>
      </c>
      <c s="2" r="C12">
        <v>1.0</v>
      </c>
      <c t="s" s="2" r="D12">
        <v>98</v>
      </c>
      <c s="1" r="E12"/>
      <c t="s" s="1" r="F12">
        <v>99</v>
      </c>
      <c t="str" s="7" r="G12">
        <f>2014-1960</f>
        <v>54</v>
      </c>
      <c s="2" r="H12">
        <v>2008.0</v>
      </c>
      <c t="str" s="7" r="I12">
        <f>G12-6</f>
        <v>48</v>
      </c>
      <c s="2" r="J12">
        <v>3.0</v>
      </c>
      <c t="s" s="6" r="K12">
        <v>100</v>
      </c>
      <c s="1" r="M12"/>
      <c s="1" r="N12"/>
      <c s="1" r="O12"/>
      <c s="23" r="P12"/>
      <c t="s" s="21" r="Q12">
        <v>101</v>
      </c>
      <c t="str" s="22" r="R12">
        <f>SUMIFS(C2:C64,F2:F64,"F",I2:I64,"&lt;60")-SUM(R10:R11)</f>
        <v>7</v>
      </c>
      <c s="1" r="S12"/>
      <c s="1" r="T12"/>
      <c s="1" r="U12"/>
      <c s="1" r="V12"/>
      <c s="1" r="W12"/>
      <c s="1" r="X12"/>
      <c s="1" r="Y12"/>
      <c s="1" r="Z12"/>
    </row>
    <row customHeight="1" r="13" ht="15.0">
      <c t="s" s="1" r="A13">
        <v>102</v>
      </c>
      <c t="s" s="1" r="B13">
        <v>103</v>
      </c>
      <c s="2" r="C13">
        <v>1.0</v>
      </c>
      <c t="s" s="2" r="D13">
        <v>104</v>
      </c>
      <c s="1" r="E13"/>
      <c t="s" s="1" r="F13">
        <v>105</v>
      </c>
      <c t="str" s="7" r="G13">
        <f>2014-1968</f>
        <v>46</v>
      </c>
      <c s="2" r="H13">
        <v>2011.0</v>
      </c>
      <c t="str" s="7" r="I13">
        <f>G13-3</f>
        <v>43</v>
      </c>
      <c s="2" r="J13">
        <v>1.0</v>
      </c>
      <c t="s" s="6" r="K13">
        <v>106</v>
      </c>
      <c s="1" r="M13"/>
      <c s="1" r="N13"/>
      <c s="1" r="O13"/>
      <c s="23" r="P13"/>
      <c t="s" s="21" r="Q13">
        <v>107</v>
      </c>
      <c t="str" s="22" r="R13">
        <f>SUMIFS(C2:C64,F2:F64,"F",I2:I64,"&lt;75")-SUM(R10:R12)</f>
        <v>3</v>
      </c>
      <c s="1" r="S13"/>
      <c t="s" s="24" r="T13">
        <v>108</v>
      </c>
      <c t="s" s="25" r="U13">
        <v>109</v>
      </c>
      <c t="str" s="26" r="V13">
        <f>SUMIFS(C2:C64,F2:F64,"F",J2:J64,"1")</f>
        <v>0</v>
      </c>
      <c s="1" r="W13"/>
      <c s="1" r="X13"/>
      <c s="1" r="Y13"/>
      <c s="1" r="Z13"/>
    </row>
    <row customHeight="1" r="14" ht="15.0">
      <c t="s" s="1" r="A14">
        <v>110</v>
      </c>
      <c t="s" s="1" r="B14">
        <v>111</v>
      </c>
      <c s="2" r="C14">
        <v>1.0</v>
      </c>
      <c t="s" s="2" r="D14">
        <v>112</v>
      </c>
      <c t="s" s="2" r="E14">
        <v>113</v>
      </c>
      <c t="s" s="1" r="F14">
        <v>114</v>
      </c>
      <c t="str" s="7" r="G14">
        <f>2014-1947</f>
        <v>67</v>
      </c>
      <c s="2" r="H14">
        <v>2008.0</v>
      </c>
      <c t="str" s="7" r="I14">
        <f>G14-6</f>
        <v>61</v>
      </c>
      <c s="2" r="J14">
        <v>7.0</v>
      </c>
      <c t="s" s="6" r="K14">
        <v>115</v>
      </c>
      <c s="1" r="M14"/>
      <c s="1" r="N14"/>
      <c s="1" r="O14"/>
      <c s="23" r="P14"/>
      <c t="s" s="21" r="Q14">
        <v>116</v>
      </c>
      <c t="str" s="22" r="R14">
        <f>SUMIFS(C2:C64,F2:F64,"F",I2:I64,"&lt;90")-SUM(R10:R13)</f>
        <v>0</v>
      </c>
      <c s="1" r="S14"/>
      <c t="s" s="25" r="U14">
        <v>117</v>
      </c>
      <c t="str" s="26" r="V14">
        <f>SUMIFS(C2:C64,F2:F64,"F",J2:J64,"2")</f>
        <v>0</v>
      </c>
      <c s="1" r="W14"/>
      <c s="1" r="X14"/>
      <c s="1" r="Y14"/>
      <c s="1" r="Z14"/>
    </row>
    <row customHeight="1" r="15" ht="15.0">
      <c t="s" s="1" r="A15">
        <v>118</v>
      </c>
      <c t="s" s="1" r="B15">
        <v>119</v>
      </c>
      <c s="2" r="C15">
        <v>1.0</v>
      </c>
      <c t="s" s="2" r="D15">
        <v>120</v>
      </c>
      <c s="1" r="E15"/>
      <c t="s" s="1" r="F15">
        <v>121</v>
      </c>
      <c s="27" r="G15">
        <v>77.0</v>
      </c>
      <c s="2" r="H15">
        <v>2008.0</v>
      </c>
      <c t="str" s="7" r="I15">
        <f>G15-6</f>
        <v>71</v>
      </c>
      <c s="2" r="J15">
        <v>7.0</v>
      </c>
      <c t="s" s="6" r="K15">
        <v>122</v>
      </c>
      <c s="1" r="M15"/>
      <c s="1" r="N15"/>
      <c s="1" r="O15"/>
      <c s="28" r="P15"/>
      <c t="s" s="29" r="Q15">
        <v>123</v>
      </c>
      <c t="str" s="30" r="R15">
        <f>SUMIFS(C2:C64,F2:F64,"F",I2:I64,"&gt;=90")</f>
        <v>0</v>
      </c>
      <c s="1" r="S15"/>
      <c t="s" s="25" r="U15">
        <v>124</v>
      </c>
      <c t="str" s="26" r="V15">
        <f>SUMIFS(C2:C64,F2:F64,"F",J2:J64,"3")</f>
        <v>6</v>
      </c>
      <c s="1" r="W15"/>
      <c s="1" r="X15"/>
      <c s="1" r="Y15"/>
      <c s="1" r="Z15"/>
    </row>
    <row customHeight="1" r="16" ht="15.0">
      <c t="s" s="1" r="A16">
        <v>125</v>
      </c>
      <c t="s" s="1" r="B16">
        <v>126</v>
      </c>
      <c s="2" r="C16">
        <v>1.0</v>
      </c>
      <c t="s" s="2" r="D16">
        <v>127</v>
      </c>
      <c s="1" r="E16"/>
      <c t="s" s="1" r="F16">
        <v>128</v>
      </c>
      <c t="str" s="7" r="G16">
        <f>2014-1949</f>
        <v>65</v>
      </c>
      <c s="2" r="H16">
        <v>2011.0</v>
      </c>
      <c t="str" s="7" r="I16">
        <f>G16-3</f>
        <v>62</v>
      </c>
      <c s="2" r="J16">
        <v>7.0</v>
      </c>
      <c t="s" s="6" r="K16">
        <v>129</v>
      </c>
      <c s="1" r="M16"/>
      <c s="1" r="N16"/>
      <c s="1" r="O16"/>
      <c t="s" s="21" r="P16">
        <v>130</v>
      </c>
      <c t="s" s="21" r="Q16">
        <v>131</v>
      </c>
      <c t="str" s="22" r="R16">
        <f>SUMIFS(C2:C64,F2:F64,"M",I2:I64,"&lt;30")</f>
        <v>0</v>
      </c>
      <c s="1" r="S16"/>
      <c t="s" s="25" r="U16">
        <v>132</v>
      </c>
      <c t="str" s="26" r="V16">
        <f>SUMIFS(C2:C64,F2:F64,"F",J2:J64,"4")</f>
        <v>2</v>
      </c>
      <c s="1" r="W16"/>
      <c s="1" r="X16"/>
      <c s="1" r="Y16"/>
      <c s="1" r="Z16"/>
    </row>
    <row customHeight="1" r="17" ht="15.0">
      <c t="s" s="1" r="A17">
        <v>133</v>
      </c>
      <c t="s" s="1" r="B17">
        <v>134</v>
      </c>
      <c s="2" r="C17">
        <v>1.0</v>
      </c>
      <c t="s" s="2" r="D17">
        <v>135</v>
      </c>
      <c s="1" r="E17"/>
      <c t="s" s="1" r="F17">
        <v>136</v>
      </c>
      <c t="str" s="7" r="G17">
        <f>2014-1952</f>
        <v>62</v>
      </c>
      <c s="2" r="H17">
        <v>2008.0</v>
      </c>
      <c t="str" s="7" r="I17">
        <f>G17-6</f>
        <v>56</v>
      </c>
      <c s="2" r="J17">
        <v>3.0</v>
      </c>
      <c t="s" s="6" r="K17">
        <v>137</v>
      </c>
      <c s="1" r="M17"/>
      <c s="1" r="N17"/>
      <c s="1" r="O17"/>
      <c s="23" r="P17"/>
      <c t="s" s="21" r="Q17">
        <v>138</v>
      </c>
      <c t="str" s="22" r="R17">
        <f>SUMIFS(C2:C64,F2:F64,"M",I2:I64,"&lt;45")-R16</f>
        <v>5</v>
      </c>
      <c s="1" r="S17"/>
      <c t="s" s="25" r="U17">
        <v>139</v>
      </c>
      <c t="str" s="26" r="V17">
        <f>SUMIFS(C2:C64,F2:F64,"F",J2:J64,"5")</f>
        <v>1</v>
      </c>
      <c s="1" r="W17"/>
      <c s="1" r="X17"/>
      <c s="1" r="Y17"/>
      <c s="1" r="Z17"/>
    </row>
    <row customHeight="1" r="18" ht="15.0">
      <c t="s" s="1" r="A18">
        <v>140</v>
      </c>
      <c t="s" s="1" r="B18">
        <v>141</v>
      </c>
      <c s="2" r="C18">
        <v>1.0</v>
      </c>
      <c t="s" s="2" r="D18">
        <v>142</v>
      </c>
      <c t="s" s="2" r="E18">
        <v>143</v>
      </c>
      <c t="s" s="1" r="F18">
        <v>144</v>
      </c>
      <c t="str" s="7" r="G18">
        <f>2014-1965</f>
        <v>49</v>
      </c>
      <c s="2" r="H18">
        <v>2011.0</v>
      </c>
      <c t="str" s="7" r="I18">
        <f>G18-3</f>
        <v>46</v>
      </c>
      <c s="2" r="J18">
        <v>5.0</v>
      </c>
      <c t="s" s="6" r="K18">
        <v>145</v>
      </c>
      <c s="1" r="M18"/>
      <c s="1" r="N18"/>
      <c s="1" r="O18"/>
      <c s="23" r="P18"/>
      <c t="s" s="21" r="Q18">
        <v>146</v>
      </c>
      <c t="str" s="22" r="R18">
        <f>SUMIFS(C2:C64,F2:F64,"M",I2:I64,"&lt;60")-SUM(R16:R17)</f>
        <v>20</v>
      </c>
      <c s="1" r="S18"/>
      <c t="s" s="25" r="U18">
        <v>147</v>
      </c>
      <c t="str" s="26" r="V18">
        <f>SUMIFS(C2:C64,F2:F64,"F",J2:J64,"6")</f>
        <v>0</v>
      </c>
      <c s="1" r="W18"/>
      <c s="1" r="X18"/>
      <c s="1" r="Y18"/>
      <c s="1" r="Z18"/>
    </row>
    <row customHeight="1" r="19" ht="15.0">
      <c t="s" s="1" r="A19">
        <v>148</v>
      </c>
      <c t="s" s="1" r="B19">
        <v>149</v>
      </c>
      <c s="2" r="C19">
        <v>1.0</v>
      </c>
      <c t="s" s="2" r="D19">
        <v>150</v>
      </c>
      <c s="1" r="E19"/>
      <c t="s" s="1" r="F19">
        <v>151</v>
      </c>
      <c t="str" s="7" r="G19">
        <f>2014-1956</f>
        <v>58</v>
      </c>
      <c s="2" r="H19">
        <v>2008.0</v>
      </c>
      <c t="str" s="7" r="I19">
        <f>G19-6</f>
        <v>52</v>
      </c>
      <c s="2" r="J19">
        <v>7.0</v>
      </c>
      <c t="s" s="6" r="K19">
        <v>152</v>
      </c>
      <c s="1" r="M19"/>
      <c s="1" r="N19"/>
      <c s="1" r="O19"/>
      <c s="23" r="P19"/>
      <c t="s" s="21" r="Q19">
        <v>153</v>
      </c>
      <c t="str" s="22" r="R19">
        <f>SUMIFS(C2:C64,F2:F64,"M",I2:I64,"&lt;75")-SUM(R16:R18)</f>
        <v>27</v>
      </c>
      <c s="1" r="S19"/>
      <c t="s" s="25" r="U19">
        <v>154</v>
      </c>
      <c t="str" s="26" r="V19">
        <f>SUMIFS(C2:C64,F2:F64,"F",J2:J64,"7")</f>
        <v>2</v>
      </c>
      <c s="1" r="W19"/>
      <c s="1" r="X19"/>
      <c s="1" r="Y19"/>
      <c s="1" r="Z19"/>
    </row>
    <row customHeight="1" r="20" ht="15.0">
      <c t="s" s="1" r="A20">
        <v>155</v>
      </c>
      <c t="s" s="1" r="B20">
        <v>156</v>
      </c>
      <c s="2" r="C20">
        <v>1.0</v>
      </c>
      <c t="s" s="2" r="D20">
        <v>157</v>
      </c>
      <c s="1" r="E20"/>
      <c t="s" s="1" r="F20">
        <v>158</v>
      </c>
      <c t="str" s="7" r="G20">
        <f>2014-1952</f>
        <v>62</v>
      </c>
      <c s="2" r="H20">
        <v>2008.0</v>
      </c>
      <c t="str" s="7" r="I20">
        <f>G20-6</f>
        <v>56</v>
      </c>
      <c s="2" r="J20">
        <v>2.0</v>
      </c>
      <c t="s" s="6" r="K20">
        <v>159</v>
      </c>
      <c s="1" r="M20"/>
      <c s="1" r="N20"/>
      <c s="1" r="O20"/>
      <c s="23" r="P20"/>
      <c t="s" s="21" r="Q20">
        <v>160</v>
      </c>
      <c t="str" s="22" r="R20">
        <f>SUMIFS(C2:C64,F2:F64,"M",I2:I64,"&lt;90")-SUM(R16:R19)</f>
        <v>0</v>
      </c>
      <c s="1" r="S20"/>
      <c t="s" s="25" r="U20">
        <v>161</v>
      </c>
      <c t="str" s="26" r="V20">
        <f>SUMIFS(C2:C64,F2:F64,"F",J2:J64,"8")</f>
        <v>0</v>
      </c>
      <c s="1" r="W20"/>
      <c s="1" r="X20"/>
      <c s="1" r="Y20"/>
      <c s="1" r="Z20"/>
    </row>
    <row customHeight="1" r="21" ht="15.0">
      <c t="s" s="1" r="A21">
        <v>162</v>
      </c>
      <c t="s" s="1" r="B21">
        <v>163</v>
      </c>
      <c s="2" r="C21">
        <v>1.0</v>
      </c>
      <c t="s" s="2" r="D21">
        <v>164</v>
      </c>
      <c t="s" s="2" r="E21">
        <v>165</v>
      </c>
      <c t="s" s="1" r="F21">
        <v>166</v>
      </c>
      <c t="str" s="7" r="G21">
        <f>2014-1941</f>
        <v>73</v>
      </c>
      <c s="2" r="H21">
        <v>2011.0</v>
      </c>
      <c t="str" s="7" r="I21">
        <f>G21-3</f>
        <v>70</v>
      </c>
      <c s="2" r="J21">
        <v>2.0</v>
      </c>
      <c t="s" s="6" r="K21">
        <v>167</v>
      </c>
      <c s="1" r="M21"/>
      <c s="1" r="N21"/>
      <c s="1" r="O21"/>
      <c s="28" r="P21"/>
      <c t="s" s="29" r="Q21">
        <v>168</v>
      </c>
      <c t="str" s="30" r="R21">
        <f>SUMIFS(C2:C64,F2:F64,"M",I2:I64,"&gt;=90")</f>
        <v>0</v>
      </c>
      <c s="1" r="S21"/>
      <c t="s" s="31" r="T21">
        <v>169</v>
      </c>
      <c t="s" s="25" r="U21">
        <v>170</v>
      </c>
      <c t="str" s="26" r="V21">
        <f>SUMIFS(C2:C64,F2:F64,"M",J2:J64,"1")</f>
        <v>4</v>
      </c>
      <c s="1" r="W21"/>
      <c s="1" r="X21"/>
      <c s="1" r="Y21"/>
      <c s="1" r="Z21"/>
    </row>
    <row customHeight="1" r="22" ht="15.0">
      <c t="s" s="1" r="A22">
        <v>171</v>
      </c>
      <c t="s" s="1" r="B22">
        <v>172</v>
      </c>
      <c s="2" r="C22">
        <v>1.0</v>
      </c>
      <c t="s" s="2" r="D22">
        <v>173</v>
      </c>
      <c s="1" r="E22"/>
      <c t="s" s="1" r="F22">
        <v>174</v>
      </c>
      <c t="str" s="7" r="G22">
        <f>2014-1955</f>
        <v>59</v>
      </c>
      <c s="2" r="H22">
        <v>2011.0</v>
      </c>
      <c t="str" s="7" r="I22">
        <f>G22-3</f>
        <v>56</v>
      </c>
      <c s="2" r="J22">
        <v>3.0</v>
      </c>
      <c t="s" s="6" r="K22">
        <v>175</v>
      </c>
      <c s="1" r="M22"/>
      <c s="1" r="N22"/>
      <c s="1" r="O22"/>
      <c s="1" r="P22"/>
      <c s="1" r="Q22"/>
      <c s="1" r="R22"/>
      <c s="1" r="S22"/>
      <c t="s" s="25" r="U22">
        <v>176</v>
      </c>
      <c t="str" s="26" r="V22">
        <f>SUMIFS(C2:C64,F2:F64,"M",J2:J64,"2")</f>
        <v>7</v>
      </c>
      <c s="1" r="W22"/>
      <c s="1" r="X22"/>
      <c s="1" r="Y22"/>
      <c s="1" r="Z22"/>
    </row>
    <row customHeight="1" r="23" ht="15.0">
      <c t="s" s="1" r="A23">
        <v>177</v>
      </c>
      <c t="s" s="1" r="B23">
        <v>178</v>
      </c>
      <c s="2" r="C23">
        <v>1.0</v>
      </c>
      <c t="s" s="2" r="D23">
        <v>179</v>
      </c>
      <c s="1" r="E23"/>
      <c t="s" s="1" r="F23">
        <v>180</v>
      </c>
      <c t="str" s="7" r="G23">
        <f>2014-1950</f>
        <v>64</v>
      </c>
      <c s="2" r="H23">
        <v>2011.0</v>
      </c>
      <c t="str" s="7" r="I23">
        <f>G23-3</f>
        <v>61</v>
      </c>
      <c s="2" r="J23">
        <v>2.0</v>
      </c>
      <c t="s" s="6" r="K23">
        <v>181</v>
      </c>
      <c s="1" r="M23"/>
      <c s="1" r="N23"/>
      <c s="1" r="O23"/>
      <c t="s" s="32" r="P23">
        <v>182</v>
      </c>
      <c t="str" s="33" r="R23">
        <f>SUMIF(F2:F64,"F",I2:I64)/11</f>
        <v>53</v>
      </c>
      <c s="1" r="S23"/>
      <c t="s" s="25" r="U23">
        <v>183</v>
      </c>
      <c t="str" s="26" r="V23">
        <f>SUMIFS(C2:C64,F2:F64,"M",J2:J64,"3")</f>
        <v>14</v>
      </c>
      <c s="1" r="W23"/>
      <c s="1" r="X23"/>
      <c s="1" r="Y23"/>
      <c s="1" r="Z23"/>
    </row>
    <row customHeight="1" r="24" ht="15.0">
      <c t="s" s="1" r="A24">
        <v>184</v>
      </c>
      <c t="s" s="1" r="B24">
        <v>185</v>
      </c>
      <c s="2" r="C24">
        <v>1.0</v>
      </c>
      <c t="s" s="2" r="D24">
        <v>186</v>
      </c>
      <c s="1" r="E24"/>
      <c t="s" s="1" r="F24">
        <v>187</v>
      </c>
      <c t="str" s="7" r="G24">
        <f>2014-1938</f>
        <v>76</v>
      </c>
      <c s="2" r="H24">
        <v>2008.0</v>
      </c>
      <c t="str" s="7" r="I24">
        <f>G24-6</f>
        <v>70</v>
      </c>
      <c s="2" r="J24">
        <v>7.0</v>
      </c>
      <c t="s" s="6" r="K24">
        <v>188</v>
      </c>
      <c s="1" r="M24"/>
      <c s="1" r="N24"/>
      <c s="1" r="O24"/>
      <c t="s" s="32" r="P24">
        <v>189</v>
      </c>
      <c t="str" s="33" r="R24">
        <f>SUMIF(F2:F64,"M",I2:I64)/52</f>
        <v>58</v>
      </c>
      <c s="1" r="S24"/>
      <c t="s" s="25" r="U24">
        <v>190</v>
      </c>
      <c t="str" s="26" r="V24">
        <f>SUMIFS(C2:C64,F2:F64,"M",J2:J64,"4")</f>
        <v>4</v>
      </c>
      <c s="1" r="W24"/>
      <c s="1" r="X24"/>
      <c s="1" r="Y24"/>
      <c s="1" r="Z24"/>
    </row>
    <row customHeight="1" r="25" ht="15.0">
      <c t="s" s="1" r="A25">
        <v>191</v>
      </c>
      <c t="s" s="1" r="B25">
        <v>192</v>
      </c>
      <c s="2" r="C25">
        <v>1.0</v>
      </c>
      <c t="s" s="2" r="D25">
        <v>193</v>
      </c>
      <c t="s" s="2" r="E25">
        <v>194</v>
      </c>
      <c t="s" s="1" r="F25">
        <v>195</v>
      </c>
      <c t="str" s="7" r="G25">
        <f>2014-1959</f>
        <v>55</v>
      </c>
      <c s="2" r="H25">
        <v>2011.0</v>
      </c>
      <c t="str" s="7" r="I25">
        <f>G25-3</f>
        <v>52</v>
      </c>
      <c s="2" r="J25">
        <v>3.0</v>
      </c>
      <c t="s" s="6" r="K25">
        <v>196</v>
      </c>
      <c s="1" r="M25"/>
      <c s="1" r="N25"/>
      <c s="1" r="O25"/>
      <c s="1" r="P25"/>
      <c s="1" r="Q25"/>
      <c s="1" r="R25"/>
      <c s="1" r="S25"/>
      <c t="s" s="25" r="U25">
        <v>197</v>
      </c>
      <c t="str" s="26" r="V25">
        <f>SUMIFS(C2:C64,F2:F64,"M",J2:J64,"5")</f>
        <v>0</v>
      </c>
      <c s="1" r="W25"/>
      <c s="1" r="X25"/>
      <c s="1" r="Y25"/>
      <c s="1" r="Z25"/>
    </row>
    <row customHeight="1" r="26" ht="15.0">
      <c t="s" s="1" r="A26">
        <v>198</v>
      </c>
      <c t="s" s="1" r="B26">
        <v>199</v>
      </c>
      <c s="2" r="C26">
        <v>1.0</v>
      </c>
      <c t="s" s="2" r="D26">
        <v>200</v>
      </c>
      <c s="1" r="E26"/>
      <c t="s" s="1" r="F26">
        <v>201</v>
      </c>
      <c t="str" s="7" r="G26">
        <f>2014-1960</f>
        <v>54</v>
      </c>
      <c s="2" r="H26">
        <v>2008.0</v>
      </c>
      <c t="str" s="7" r="I26">
        <f>G26-6</f>
        <v>48</v>
      </c>
      <c s="2" r="J26">
        <v>3.0</v>
      </c>
      <c t="s" s="6" r="K26">
        <v>202</v>
      </c>
      <c s="1" r="M26"/>
      <c s="1" r="N26"/>
      <c s="1" r="O26"/>
      <c t="s" s="34" r="P26">
        <v>203</v>
      </c>
      <c s="1" r="R26"/>
      <c s="1" r="S26"/>
      <c t="s" s="25" r="U26">
        <v>204</v>
      </c>
      <c t="str" s="26" r="V26">
        <f>SUMIFS(C2:C64,F2:F64,"M",J2:J64,"6")</f>
        <v>0</v>
      </c>
      <c s="1" r="W26"/>
      <c s="1" r="X26"/>
      <c s="1" r="Y26"/>
      <c s="1" r="Z26"/>
    </row>
    <row customHeight="1" r="27" ht="15.0">
      <c t="s" s="1" r="A27">
        <v>205</v>
      </c>
      <c t="s" s="1" r="B27">
        <v>206</v>
      </c>
      <c s="2" r="C27">
        <v>1.0</v>
      </c>
      <c t="s" s="2" r="D27">
        <v>207</v>
      </c>
      <c t="s" s="2" r="E27">
        <v>208</v>
      </c>
      <c t="s" s="1" r="F27">
        <v>209</v>
      </c>
      <c t="str" s="7" r="G27">
        <f>2014-1962</f>
        <v>52</v>
      </c>
      <c s="2" r="H27">
        <v>2011.0</v>
      </c>
      <c t="str" s="7" r="I27">
        <f>G27-3</f>
        <v>49</v>
      </c>
      <c s="2" r="J27">
        <v>3.0</v>
      </c>
      <c t="s" s="6" r="K27">
        <v>210</v>
      </c>
      <c s="1" r="M27"/>
      <c s="1" r="N27"/>
      <c s="1" r="O27"/>
      <c t="s" s="35" r="P27">
        <v>211</v>
      </c>
      <c t="str" s="36" r="Q27">
        <f>sumifs(C2:C64,E2:E64,"*président",I2:I64,"&lt;30")</f>
        <v>0</v>
      </c>
      <c s="1" r="R27"/>
      <c s="1" r="S27"/>
      <c t="s" s="25" r="U27">
        <v>212</v>
      </c>
      <c t="str" s="26" r="V27">
        <f>SUMIFS(C2:C64,F2:F64,"M",J2:J64,"7")</f>
        <v>22</v>
      </c>
      <c s="1" r="W27"/>
      <c s="1" r="X27"/>
      <c s="1" r="Y27"/>
      <c s="1" r="Z27"/>
    </row>
    <row customHeight="1" r="28" ht="15.0">
      <c t="s" s="1" r="A28">
        <v>213</v>
      </c>
      <c t="s" s="1" r="B28">
        <v>214</v>
      </c>
      <c s="2" r="C28">
        <v>1.0</v>
      </c>
      <c t="s" s="2" r="D28">
        <v>215</v>
      </c>
      <c s="1" r="E28"/>
      <c t="s" s="1" r="F28">
        <v>216</v>
      </c>
      <c t="str" s="7" r="G28">
        <f>2014-1961</f>
        <v>53</v>
      </c>
      <c s="2" r="H28">
        <v>2011.0</v>
      </c>
      <c t="str" s="7" r="I28">
        <f>G28-3</f>
        <v>50</v>
      </c>
      <c s="2" r="J28">
        <v>3.0</v>
      </c>
      <c t="s" s="6" r="K28">
        <v>217</v>
      </c>
      <c s="1" r="M28"/>
      <c s="1" r="N28"/>
      <c s="1" r="O28"/>
      <c t="s" s="35" r="P28">
        <v>218</v>
      </c>
      <c t="str" s="36" r="Q28">
        <f>sumifs(C2:C64,E2:E64,"*président",I2:I64,"&lt;45")-Q27</f>
        <v>1</v>
      </c>
      <c s="1" r="R28"/>
      <c s="1" r="S28"/>
      <c t="s" s="25" r="U28">
        <v>219</v>
      </c>
      <c t="str" s="26" r="V28">
        <f>SUMIFS(C2:C64,F2:F64,"M",J2:J64,"8")</f>
        <v>1</v>
      </c>
      <c s="1" r="W28"/>
      <c s="1" r="X28"/>
      <c s="1" r="Y28"/>
      <c s="1" r="Z28"/>
    </row>
    <row customHeight="1" r="29" ht="15.0">
      <c t="s" s="1" r="A29">
        <v>220</v>
      </c>
      <c t="s" s="1" r="B29">
        <v>221</v>
      </c>
      <c s="2" r="C29">
        <v>1.0</v>
      </c>
      <c t="s" s="2" r="D29">
        <v>222</v>
      </c>
      <c s="1" r="E29"/>
      <c t="s" s="1" r="F29">
        <v>223</v>
      </c>
      <c t="str" s="7" r="G29">
        <f>2014-1952</f>
        <v>62</v>
      </c>
      <c s="2" r="H29">
        <v>2011.0</v>
      </c>
      <c t="str" s="7" r="I29">
        <f>G29-3</f>
        <v>59</v>
      </c>
      <c s="2" r="J29">
        <v>7.0</v>
      </c>
      <c t="s" s="6" r="K29">
        <v>224</v>
      </c>
      <c s="1" r="M29"/>
      <c s="1" r="N29"/>
      <c s="1" r="O29"/>
      <c t="s" s="35" r="P29">
        <v>225</v>
      </c>
      <c t="str" s="36" r="Q29">
        <f>sumifs(C2:C64,E2:E64,"*président",I2:I64,"&lt;60")-sum(Q27:Q28)</f>
        <v>6</v>
      </c>
      <c s="1" r="R29"/>
      <c s="1" r="S29"/>
      <c s="1" r="T29"/>
      <c s="1" r="U29"/>
      <c s="1" r="V29"/>
      <c s="1" r="W29"/>
      <c s="1" r="X29"/>
      <c s="1" r="Y29"/>
      <c s="1" r="Z29"/>
    </row>
    <row customHeight="1" r="30" ht="15.0">
      <c t="s" s="1" r="A30">
        <v>226</v>
      </c>
      <c t="s" s="1" r="B30">
        <v>227</v>
      </c>
      <c s="2" r="C30">
        <v>1.0</v>
      </c>
      <c t="s" s="2" r="D30">
        <v>228</v>
      </c>
      <c s="1" r="E30"/>
      <c t="s" s="1" r="F30">
        <v>229</v>
      </c>
      <c t="str" s="7" r="G30">
        <f>2014-1962</f>
        <v>52</v>
      </c>
      <c s="2" r="H30">
        <v>2011.0</v>
      </c>
      <c t="str" s="7" r="I30">
        <f>G30-3</f>
        <v>49</v>
      </c>
      <c s="2" r="J30">
        <v>4.0</v>
      </c>
      <c t="s" s="6" r="K30">
        <v>230</v>
      </c>
      <c s="1" r="M30"/>
      <c s="1" r="N30"/>
      <c s="1" r="O30"/>
      <c t="s" s="35" r="P30">
        <v>231</v>
      </c>
      <c t="str" s="36" r="Q30">
        <f>sumifs(C2:C64,E2:E64,"*président",I2:I64,"&lt;75")-sum(Q27:Q29)</f>
        <v>8</v>
      </c>
      <c s="1" r="R30"/>
      <c s="1" r="S30"/>
      <c t="s" s="37" r="T30">
        <v>232</v>
      </c>
      <c s="1" r="V30"/>
      <c s="1" r="W30"/>
      <c s="1" r="X30"/>
      <c s="1" r="Y30"/>
      <c s="1" r="Z30"/>
    </row>
    <row customHeight="1" r="31" ht="15.0">
      <c t="s" s="1" r="A31">
        <v>233</v>
      </c>
      <c t="s" s="1" r="B31">
        <v>234</v>
      </c>
      <c s="2" r="C31">
        <v>1.0</v>
      </c>
      <c t="s" s="2" r="D31">
        <v>235</v>
      </c>
      <c s="1" r="E31"/>
      <c t="s" s="1" r="F31">
        <v>236</v>
      </c>
      <c t="str" s="7" r="G31">
        <f>2014-1953</f>
        <v>61</v>
      </c>
      <c s="2" r="H31">
        <v>2011.0</v>
      </c>
      <c t="str" s="7" r="I31">
        <f>G31-3</f>
        <v>58</v>
      </c>
      <c s="2" r="J31">
        <v>4.0</v>
      </c>
      <c t="s" s="6" r="K31">
        <v>237</v>
      </c>
      <c s="1" r="M31"/>
      <c s="1" r="N31"/>
      <c s="1" r="O31"/>
      <c t="s" s="35" r="P31">
        <v>238</v>
      </c>
      <c t="str" s="36" r="Q31">
        <f>sumifs(C2:C64,E2:E64,"*président",I2:I64,"&lt;90")-sum(Q27:Q30)</f>
        <v>0</v>
      </c>
      <c s="1" r="R31"/>
      <c s="1" r="S31"/>
      <c t="s" s="38" r="T31">
        <v>239</v>
      </c>
      <c s="1" r="V31"/>
      <c s="1" r="W31"/>
      <c s="1" r="X31"/>
      <c s="1" r="Y31"/>
      <c s="1" r="Z31"/>
    </row>
    <row customHeight="1" r="32" ht="15.0">
      <c t="s" s="1" r="A32">
        <v>240</v>
      </c>
      <c t="s" s="1" r="B32">
        <v>241</v>
      </c>
      <c s="2" r="C32">
        <v>1.0</v>
      </c>
      <c t="s" s="2" r="D32">
        <v>242</v>
      </c>
      <c s="1" r="E32"/>
      <c t="s" s="1" r="F32">
        <v>243</v>
      </c>
      <c t="str" s="7" r="G32">
        <f>2014-1973</f>
        <v>41</v>
      </c>
      <c s="2" r="H32">
        <v>2011.0</v>
      </c>
      <c t="str" s="7" r="I32">
        <f>G32-3</f>
        <v>38</v>
      </c>
      <c s="2" r="J32">
        <v>8.0</v>
      </c>
      <c t="s" s="6" r="K32">
        <v>244</v>
      </c>
      <c s="1" r="M32"/>
      <c s="1" r="N32"/>
      <c s="1" r="O32"/>
      <c t="s" s="35" r="P32">
        <v>245</v>
      </c>
      <c t="str" s="36" r="Q32">
        <f>sumifs(C2:C64,E2:E64,"*président",I2:I64,"&gt;=90")</f>
        <v>0</v>
      </c>
      <c s="1" r="R32"/>
      <c s="1" r="S32"/>
      <c t="s" s="39" r="T32">
        <v>246</v>
      </c>
      <c t="str" s="40" r="U32">
        <f>sumifs(C:C,E:E,"*président",J:J,"1")</f>
        <v>0</v>
      </c>
      <c t="str" s="41" r="V32">
        <f>U32/15*100</f>
        <v>0.000</v>
      </c>
      <c s="1" r="W32"/>
      <c s="1" r="X32"/>
      <c s="1" r="Y32"/>
      <c s="1" r="Z32"/>
    </row>
    <row customHeight="1" r="33" ht="15.0">
      <c t="s" s="1" r="A33">
        <v>247</v>
      </c>
      <c t="s" s="1" r="B33">
        <v>248</v>
      </c>
      <c s="2" r="C33">
        <v>1.0</v>
      </c>
      <c t="s" s="2" r="D33">
        <v>249</v>
      </c>
      <c t="s" s="2" r="E33">
        <v>250</v>
      </c>
      <c t="s" s="1" r="F33">
        <v>251</v>
      </c>
      <c t="str" s="7" r="G33">
        <f>2014-1948</f>
        <v>66</v>
      </c>
      <c s="2" r="H33">
        <v>2008.0</v>
      </c>
      <c t="str" s="7" r="I33">
        <f>G33-6</f>
        <v>60</v>
      </c>
      <c s="2" r="J33">
        <v>3.0</v>
      </c>
      <c t="s" s="6" r="K33">
        <v>252</v>
      </c>
      <c s="1" r="M33"/>
      <c s="1" r="N33"/>
      <c s="1" r="O33"/>
      <c s="42" r="P33"/>
      <c s="42" r="Q33"/>
      <c s="1" r="R33"/>
      <c s="1" r="S33"/>
      <c t="s" s="43" r="T33">
        <v>253</v>
      </c>
      <c t="str" s="40" r="U33">
        <f>sumifs(C:C,E:E,"*président",J:J,"2")</f>
        <v>1</v>
      </c>
      <c t="str" s="41" r="V33">
        <f>U33/15*100</f>
        <v>6.667</v>
      </c>
      <c s="1" r="W33"/>
      <c s="1" r="X33"/>
      <c s="1" r="Y33"/>
      <c s="1" r="Z33"/>
    </row>
    <row customHeight="1" r="34" ht="15.0">
      <c t="s" s="1" r="A34">
        <v>254</v>
      </c>
      <c t="s" s="1" r="B34">
        <v>255</v>
      </c>
      <c s="2" r="C34">
        <v>1.0</v>
      </c>
      <c t="s" s="2" r="D34">
        <v>256</v>
      </c>
      <c s="1" r="E34"/>
      <c t="s" s="1" r="F34">
        <v>257</v>
      </c>
      <c t="str" s="7" r="G34">
        <f>2014-1936</f>
        <v>78</v>
      </c>
      <c s="2" r="H34">
        <v>2008.0</v>
      </c>
      <c t="str" s="7" r="I34">
        <f>G34-6</f>
        <v>72</v>
      </c>
      <c s="2" r="J34">
        <v>7.0</v>
      </c>
      <c t="s" s="6" r="K34">
        <v>258</v>
      </c>
      <c s="1" r="M34"/>
      <c s="1" r="N34"/>
      <c s="1" r="O34"/>
      <c t="s" s="44" r="P34">
        <v>259</v>
      </c>
      <c t="str" s="45" r="Q34">
        <f>sum(I2:I64)/63</f>
        <v>57</v>
      </c>
      <c s="1" r="R34"/>
      <c s="1" r="S34"/>
      <c t="s" s="43" r="T34">
        <v>260</v>
      </c>
      <c t="str" s="40" r="U34">
        <f>sumifs(C:C,E:E,"*président",J:J,"3")</f>
        <v>9</v>
      </c>
      <c t="str" s="41" r="V34">
        <f>U34/15*100</f>
        <v>60.000</v>
      </c>
      <c s="1" r="W34"/>
      <c s="1" r="X34"/>
      <c s="1" r="Y34"/>
      <c s="1" r="Z34"/>
    </row>
    <row customHeight="1" r="35" ht="15.0">
      <c t="s" s="1" r="A35">
        <v>261</v>
      </c>
      <c t="s" s="1" r="B35">
        <v>262</v>
      </c>
      <c s="2" r="C35">
        <v>1.0</v>
      </c>
      <c t="s" s="2" r="D35">
        <v>263</v>
      </c>
      <c s="1" r="E35"/>
      <c t="s" s="1" r="F35">
        <v>264</v>
      </c>
      <c s="27" r="G35">
        <v>54.0</v>
      </c>
      <c s="2" r="H35">
        <v>2011.0</v>
      </c>
      <c t="str" s="7" r="I35">
        <f>G35-3</f>
        <v>51</v>
      </c>
      <c s="2" r="J35">
        <v>3.0</v>
      </c>
      <c t="s" s="6" r="K35">
        <v>265</v>
      </c>
      <c s="1" r="M35"/>
      <c s="1" r="N35"/>
      <c s="1" r="O35"/>
      <c t="s" s="44" r="P35">
        <v>266</v>
      </c>
      <c t="str" s="45" r="Q35">
        <f>sumif(E2:E64,"*président",I2:I64)/15</f>
        <v>58</v>
      </c>
      <c s="1" r="R35"/>
      <c s="1" r="S35"/>
      <c t="s" s="43" r="T35">
        <v>267</v>
      </c>
      <c t="str" s="40" r="U35">
        <f>sumifs(C:C,E:E,"*président",J:J,"4")</f>
        <v>0</v>
      </c>
      <c t="str" s="41" r="V35">
        <f>U35/15*100</f>
        <v>0.000</v>
      </c>
      <c s="1" r="W35"/>
      <c s="1" r="X35"/>
      <c s="1" r="Y35"/>
      <c s="1" r="Z35"/>
    </row>
    <row customHeight="1" r="36" ht="15.0">
      <c t="s" s="1" r="A36">
        <v>268</v>
      </c>
      <c t="s" s="1" r="B36">
        <v>269</v>
      </c>
      <c s="2" r="C36">
        <v>1.0</v>
      </c>
      <c t="s" s="2" r="D36">
        <v>270</v>
      </c>
      <c t="s" s="2" r="E36">
        <v>271</v>
      </c>
      <c t="s" s="1" r="F36">
        <v>272</v>
      </c>
      <c t="str" s="7" r="G36">
        <f>2014-1957</f>
        <v>57</v>
      </c>
      <c s="2" r="H36">
        <v>2008.0</v>
      </c>
      <c t="str" s="7" r="I36">
        <f>G36-6</f>
        <v>51</v>
      </c>
      <c s="2" r="J36">
        <v>3.0</v>
      </c>
      <c t="s" s="6" r="K36">
        <v>273</v>
      </c>
      <c s="1" r="M36"/>
      <c s="1" r="N36"/>
      <c s="1" r="O36"/>
      <c s="42" r="P36"/>
      <c s="42" r="Q36"/>
      <c s="1" r="R36"/>
      <c s="1" r="S36"/>
      <c t="s" s="39" r="T36">
        <v>274</v>
      </c>
      <c t="str" s="40" r="U36">
        <f>sumifs(C:C,E:E,"*président",J:J,"5")</f>
        <v>1</v>
      </c>
      <c t="str" s="41" r="V36">
        <f>U36/15*100</f>
        <v>6.667</v>
      </c>
      <c s="1" r="W36"/>
      <c s="1" r="X36"/>
      <c s="1" r="Y36"/>
      <c s="1" r="Z36"/>
    </row>
    <row customHeight="1" r="37" ht="15.0">
      <c t="s" s="1" r="A37">
        <v>275</v>
      </c>
      <c t="s" s="1" r="B37">
        <v>276</v>
      </c>
      <c s="2" r="C37">
        <v>1.0</v>
      </c>
      <c t="s" s="2" r="D37">
        <v>277</v>
      </c>
      <c s="1" r="E37"/>
      <c t="s" s="1" r="F37">
        <v>278</v>
      </c>
      <c t="str" s="7" r="G37">
        <f>2014-1946</f>
        <v>68</v>
      </c>
      <c s="2" r="H37">
        <v>2008.0</v>
      </c>
      <c t="str" s="7" r="I37">
        <f>G37-6</f>
        <v>62</v>
      </c>
      <c s="2" r="J37">
        <v>7.0</v>
      </c>
      <c t="s" s="6" r="K37">
        <v>279</v>
      </c>
      <c s="1" r="M37"/>
      <c s="1" r="N37"/>
      <c s="1" r="O37"/>
      <c t="s" s="46" r="P37">
        <v>280</v>
      </c>
      <c t="str" s="47" r="Q37">
        <f>R19/63*100</f>
        <v>43</v>
      </c>
      <c s="1" r="R37"/>
      <c s="1" r="S37"/>
      <c t="s" s="39" r="T37">
        <v>281</v>
      </c>
      <c t="str" s="40" r="U37">
        <f>sumifs(C:C,E:E,"*président",J:J,"6")</f>
        <v>0</v>
      </c>
      <c t="str" s="41" r="V37">
        <f>U37/15*100</f>
        <v>0.000</v>
      </c>
      <c s="1" r="W37"/>
      <c s="1" r="X37"/>
      <c s="1" r="Y37"/>
      <c s="1" r="Z37"/>
    </row>
    <row customHeight="1" r="38" ht="15.0">
      <c t="s" s="1" r="A38">
        <v>282</v>
      </c>
      <c t="s" s="1" r="B38">
        <v>283</v>
      </c>
      <c s="2" r="C38">
        <v>1.0</v>
      </c>
      <c t="s" s="2" r="D38">
        <v>284</v>
      </c>
      <c s="1" r="E38"/>
      <c t="s" s="1" r="F38">
        <v>285</v>
      </c>
      <c t="str" s="7" r="G38">
        <f>2014-1949</f>
        <v>65</v>
      </c>
      <c s="2" r="H38">
        <v>2008.0</v>
      </c>
      <c t="str" s="7" r="I38">
        <f>G38-6</f>
        <v>59</v>
      </c>
      <c s="2" r="J38">
        <v>7.0</v>
      </c>
      <c t="s" s="6" r="K38">
        <v>286</v>
      </c>
      <c s="1" r="M38"/>
      <c s="1" r="N38"/>
      <c s="1" r="O38"/>
      <c t="s" s="48" r="P38">
        <v>287</v>
      </c>
      <c t="str" s="47" r="Q38">
        <f>Q30/15*100</f>
        <v>53</v>
      </c>
      <c s="1" r="R38"/>
      <c s="1" r="S38"/>
      <c t="s" s="39" r="T38">
        <v>288</v>
      </c>
      <c t="str" s="40" r="U38">
        <f>sumifs(C:C,E:E,"*président",J:J,"7")</f>
        <v>4</v>
      </c>
      <c t="str" s="41" r="V38">
        <f>U38/15*100</f>
        <v>26.667</v>
      </c>
      <c s="1" r="W38"/>
      <c s="1" r="X38"/>
      <c s="1" r="Y38"/>
      <c s="1" r="Z38"/>
    </row>
    <row customHeight="1" r="39" ht="15.0">
      <c t="s" s="1" r="A39">
        <v>289</v>
      </c>
      <c t="s" s="1" r="B39">
        <v>290</v>
      </c>
      <c s="2" r="C39">
        <v>1.0</v>
      </c>
      <c t="s" s="2" r="D39">
        <v>291</v>
      </c>
      <c s="1" r="E39"/>
      <c t="s" s="1" r="F39">
        <v>292</v>
      </c>
      <c t="str" s="7" r="G39">
        <f>2014-1948</f>
        <v>66</v>
      </c>
      <c s="2" r="H39">
        <v>2008.0</v>
      </c>
      <c t="str" s="7" r="I39">
        <f>G39-6</f>
        <v>60</v>
      </c>
      <c s="2" r="J39">
        <v>1.0</v>
      </c>
      <c t="s" s="6" r="K39">
        <v>293</v>
      </c>
      <c s="1" r="M39"/>
      <c s="1" r="N39"/>
      <c s="1" r="O39"/>
      <c s="1" r="P39"/>
      <c s="1" r="Q39"/>
      <c s="1" r="R39"/>
      <c s="1" r="S39"/>
      <c t="s" s="39" r="T39">
        <v>294</v>
      </c>
      <c t="str" s="40" r="U39">
        <f>sumifs(C:C,E:E,"*président",J:J,"8")</f>
        <v>0</v>
      </c>
      <c t="str" s="41" r="V39">
        <f>U39/15*100</f>
        <v>0.000</v>
      </c>
      <c s="1" r="W39"/>
      <c s="1" r="X39"/>
      <c s="1" r="Y39"/>
      <c s="1" r="Z39"/>
    </row>
    <row customHeight="1" r="40" ht="15.0">
      <c t="s" s="1" r="A40">
        <v>295</v>
      </c>
      <c t="s" s="1" r="B40">
        <v>296</v>
      </c>
      <c s="2" r="C40">
        <v>1.0</v>
      </c>
      <c t="s" s="2" r="D40">
        <v>297</v>
      </c>
      <c s="1" r="E40"/>
      <c t="s" s="1" r="F40">
        <v>298</v>
      </c>
      <c t="str" s="7" r="G40">
        <f>2014-1965</f>
        <v>49</v>
      </c>
      <c s="2" r="H40">
        <v>2008.0</v>
      </c>
      <c t="str" s="7" r="I40">
        <f>G40-6</f>
        <v>43</v>
      </c>
      <c s="2" r="J40">
        <v>1.0</v>
      </c>
      <c t="s" s="6" r="K40">
        <v>299</v>
      </c>
      <c s="1" r="M40"/>
      <c s="1" r="N40"/>
      <c s="1" r="O40"/>
      <c s="1" r="P40"/>
      <c s="1" r="Q40"/>
      <c s="1" r="R40"/>
      <c s="1" r="S40"/>
      <c s="1" r="T40"/>
      <c s="1" r="U40"/>
      <c s="1" r="V40"/>
      <c s="1" r="W40"/>
      <c s="1" r="X40"/>
      <c s="1" r="Y40"/>
      <c s="1" r="Z40"/>
    </row>
    <row customHeight="1" r="41" ht="15.0">
      <c t="s" s="1" r="A41">
        <v>300</v>
      </c>
      <c t="s" s="1" r="B41">
        <v>301</v>
      </c>
      <c s="2" r="C41">
        <v>1.0</v>
      </c>
      <c t="s" s="2" r="D41">
        <v>302</v>
      </c>
      <c s="1" r="E41"/>
      <c t="s" s="1" r="F41">
        <v>303</v>
      </c>
      <c t="str" s="7" r="G41">
        <f>2014-1951</f>
        <v>63</v>
      </c>
      <c s="2" r="H41">
        <v>2011.0</v>
      </c>
      <c t="str" s="7" r="I41">
        <f>G41-3</f>
        <v>60</v>
      </c>
      <c s="2" r="J41">
        <v>2.0</v>
      </c>
      <c t="s" s="6" r="K41">
        <v>304</v>
      </c>
      <c s="1" r="M41"/>
      <c s="1" r="N41"/>
      <c s="1" r="O41"/>
      <c s="1" r="P41"/>
      <c s="1" r="Q41"/>
      <c s="1" r="R41"/>
      <c s="1" r="S41"/>
      <c t="s" s="49" r="T41">
        <v>305</v>
      </c>
      <c t="str" s="50" r="U41">
        <f>V5/63*100</f>
        <v>32</v>
      </c>
      <c s="1" r="V41"/>
      <c s="1" r="W41"/>
      <c s="1" r="X41"/>
      <c s="1" r="Y41"/>
      <c s="1" r="Z41"/>
    </row>
    <row customHeight="1" r="42" ht="15.0">
      <c t="s" s="1" r="A42">
        <v>306</v>
      </c>
      <c t="s" s="1" r="B42">
        <v>307</v>
      </c>
      <c s="2" r="C42">
        <v>1.0</v>
      </c>
      <c t="s" s="2" r="D42">
        <v>308</v>
      </c>
      <c t="s" s="2" r="E42">
        <v>309</v>
      </c>
      <c t="s" s="1" r="F42">
        <v>310</v>
      </c>
      <c t="str" s="7" r="G42">
        <f>2014-1937</f>
        <v>77</v>
      </c>
      <c s="2" r="H42">
        <v>2011.0</v>
      </c>
      <c t="str" s="7" r="I42">
        <f>G42-3</f>
        <v>74</v>
      </c>
      <c s="2" r="J42">
        <v>3.0</v>
      </c>
      <c t="s" s="6" r="K42">
        <v>311</v>
      </c>
      <c s="1" r="M42"/>
      <c s="1" r="N42"/>
      <c s="1" r="O42"/>
      <c s="1" r="P42"/>
      <c s="1" r="Q42"/>
      <c s="1" r="R42"/>
      <c s="1" r="S42"/>
      <c t="s" s="49" r="T42">
        <v>312</v>
      </c>
      <c t="str" s="51" r="U42">
        <f>U34/15*100</f>
        <v>60</v>
      </c>
      <c s="1" r="V42"/>
      <c s="1" r="W42"/>
      <c s="1" r="X42"/>
      <c s="1" r="Y42"/>
      <c s="1" r="Z42"/>
    </row>
    <row customHeight="1" r="43" ht="15.0">
      <c t="s" s="1" r="A43">
        <v>313</v>
      </c>
      <c t="s" s="1" r="B43">
        <v>314</v>
      </c>
      <c s="2" r="C43">
        <v>1.0</v>
      </c>
      <c t="s" s="2" r="D43">
        <v>315</v>
      </c>
      <c s="1" r="E43"/>
      <c t="s" s="1" r="F43">
        <v>316</v>
      </c>
      <c s="27" r="G43">
        <v>70.0</v>
      </c>
      <c s="2" r="H43">
        <v>2008.0</v>
      </c>
      <c t="str" s="7" r="I43">
        <f>G43-6</f>
        <v>64</v>
      </c>
      <c s="2" r="J43">
        <v>7.0</v>
      </c>
      <c t="s" s="6" r="K43">
        <v>317</v>
      </c>
      <c s="1" r="M43"/>
      <c s="1" r="N43"/>
      <c s="1" r="O43"/>
      <c s="1" r="P43"/>
      <c s="1" r="Q43"/>
      <c s="1" r="R43"/>
      <c s="1" r="S43"/>
      <c s="1" r="T43"/>
      <c s="1" r="U43"/>
      <c s="1" r="V43"/>
      <c s="1" r="W43"/>
      <c s="1" r="X43"/>
      <c s="1" r="Y43"/>
      <c s="1" r="Z43"/>
    </row>
    <row customHeight="1" r="44" ht="15.0">
      <c t="s" s="1" r="A44">
        <v>318</v>
      </c>
      <c t="s" s="1" r="B44">
        <v>319</v>
      </c>
      <c s="2" r="C44">
        <v>1.0</v>
      </c>
      <c t="s" s="2" r="D44">
        <v>320</v>
      </c>
      <c t="s" s="2" r="E44">
        <v>321</v>
      </c>
      <c t="s" s="1" r="F44">
        <v>322</v>
      </c>
      <c t="str" s="7" r="G44">
        <f>2014-1949</f>
        <v>65</v>
      </c>
      <c s="2" r="H44">
        <v>2011.0</v>
      </c>
      <c t="str" s="7" r="I44">
        <f>G44-3</f>
        <v>62</v>
      </c>
      <c s="2" r="J44">
        <v>7.0</v>
      </c>
      <c t="s" s="6" r="K44">
        <v>323</v>
      </c>
      <c s="1" r="M44"/>
      <c s="1" r="N44"/>
      <c s="1" r="O44"/>
      <c s="1" r="P44"/>
      <c s="1" r="Q44"/>
      <c s="1" r="R44"/>
      <c s="1" r="S44"/>
      <c s="2" r="T44"/>
      <c s="1" r="U44"/>
      <c s="1" r="V44"/>
      <c s="1" r="W44"/>
      <c s="1" r="X44"/>
      <c s="1" r="Y44"/>
      <c s="1" r="Z44"/>
    </row>
    <row customHeight="1" r="45" ht="15.0">
      <c t="s" s="1" r="A45">
        <v>324</v>
      </c>
      <c t="s" s="1" r="B45">
        <v>325</v>
      </c>
      <c s="2" r="C45">
        <v>1.0</v>
      </c>
      <c t="s" s="2" r="D45">
        <v>326</v>
      </c>
      <c s="1" r="E45"/>
      <c t="s" s="1" r="F45">
        <v>327</v>
      </c>
      <c t="str" s="7" r="G45">
        <f>2014-1946</f>
        <v>68</v>
      </c>
      <c s="2" r="H45">
        <v>2008.0</v>
      </c>
      <c t="str" s="7" r="I45">
        <f>G45-6</f>
        <v>62</v>
      </c>
      <c s="2" r="J45">
        <v>7.0</v>
      </c>
      <c t="s" s="6" r="K45">
        <v>328</v>
      </c>
      <c s="1" r="M45"/>
      <c s="1" r="N45"/>
      <c s="1" r="O45"/>
      <c s="1" r="P45"/>
      <c s="1" r="Q45"/>
      <c s="1" r="R45"/>
      <c s="1" r="S45"/>
      <c s="2" r="T45"/>
      <c s="1" r="U45"/>
      <c s="1" r="V45"/>
      <c s="1" r="W45"/>
      <c s="1" r="X45"/>
      <c s="1" r="Y45"/>
      <c s="1" r="Z45"/>
    </row>
    <row customHeight="1" r="46" ht="15.0">
      <c t="s" s="1" r="A46">
        <v>329</v>
      </c>
      <c t="s" s="1" r="B46">
        <v>330</v>
      </c>
      <c s="2" r="C46">
        <v>1.0</v>
      </c>
      <c t="s" s="2" r="D46">
        <v>331</v>
      </c>
      <c s="1" r="E46"/>
      <c t="s" s="1" r="F46">
        <v>332</v>
      </c>
      <c t="str" s="7" r="G46">
        <f>2014-1934</f>
        <v>80</v>
      </c>
      <c s="2" r="H46">
        <v>2008.0</v>
      </c>
      <c t="str" s="7" r="I46">
        <f>G46-6</f>
        <v>74</v>
      </c>
      <c s="2" r="J46">
        <v>3.0</v>
      </c>
      <c t="s" s="6" r="K46">
        <v>333</v>
      </c>
      <c s="1" r="M46"/>
      <c s="1" r="N46"/>
      <c s="1" r="O46"/>
      <c s="1" r="P46"/>
      <c s="1" r="Q46"/>
      <c s="1" r="R46"/>
      <c s="1" r="S46"/>
      <c s="1" r="T46"/>
      <c s="1" r="U46"/>
      <c s="1" r="V46"/>
      <c s="1" r="W46"/>
      <c s="1" r="X46"/>
      <c s="1" r="Y46"/>
      <c s="1" r="Z46"/>
    </row>
    <row customHeight="1" r="47" ht="15.0">
      <c t="s" s="1" r="A47">
        <v>334</v>
      </c>
      <c t="s" s="1" r="B47">
        <v>335</v>
      </c>
      <c s="2" r="C47">
        <v>1.0</v>
      </c>
      <c t="s" s="2" r="D47">
        <v>336</v>
      </c>
      <c s="1" r="E47"/>
      <c t="s" s="1" r="F47">
        <v>337</v>
      </c>
      <c t="str" s="7" r="G47">
        <f>2014-1938</f>
        <v>76</v>
      </c>
      <c s="2" r="H47">
        <v>2011.0</v>
      </c>
      <c t="str" s="7" r="I47">
        <f>G47-3</f>
        <v>73</v>
      </c>
      <c s="2" r="J47">
        <v>7.0</v>
      </c>
      <c t="s" s="6" r="K47">
        <v>338</v>
      </c>
      <c s="1" r="M47"/>
      <c s="1" r="N47"/>
      <c s="1" r="O47"/>
      <c s="1" r="P47"/>
      <c s="1" r="Q47"/>
      <c s="1" r="R47"/>
      <c s="1" r="S47"/>
      <c s="1" r="T47"/>
      <c s="1" r="U47"/>
      <c s="1" r="V47"/>
      <c s="1" r="W47"/>
      <c s="1" r="X47"/>
      <c s="1" r="Y47"/>
      <c s="1" r="Z47"/>
    </row>
    <row customHeight="1" r="48" ht="15.0">
      <c t="s" s="1" r="A48">
        <v>339</v>
      </c>
      <c t="s" s="1" r="B48">
        <v>340</v>
      </c>
      <c s="2" r="C48">
        <v>1.0</v>
      </c>
      <c t="s" s="2" r="D48">
        <v>341</v>
      </c>
      <c t="s" s="2" r="E48">
        <v>342</v>
      </c>
      <c t="s" s="1" r="F48">
        <v>343</v>
      </c>
      <c t="str" s="7" r="G48">
        <f>2014-1946</f>
        <v>68</v>
      </c>
      <c s="2" r="H48">
        <v>2011.0</v>
      </c>
      <c t="str" s="7" r="I48">
        <f>G48-3</f>
        <v>65</v>
      </c>
      <c s="2" r="J48">
        <v>3.0</v>
      </c>
      <c t="s" s="6" r="K48">
        <v>344</v>
      </c>
      <c s="1" r="M48"/>
      <c s="1" r="N48"/>
      <c s="1" r="O48"/>
      <c s="1" r="P48"/>
      <c s="1" r="Q48"/>
      <c s="1" r="R48"/>
      <c s="1" r="S48"/>
      <c s="1" r="T48"/>
      <c s="1" r="U48"/>
      <c s="1" r="V48"/>
      <c s="1" r="W48"/>
      <c s="1" r="X48"/>
      <c s="1" r="Y48"/>
      <c s="1" r="Z48"/>
    </row>
    <row customHeight="1" r="49" ht="15.0">
      <c t="s" s="1" r="A49">
        <v>345</v>
      </c>
      <c t="s" s="1" r="B49">
        <v>346</v>
      </c>
      <c s="2" r="C49">
        <v>1.0</v>
      </c>
      <c t="s" s="2" r="D49">
        <v>347</v>
      </c>
      <c s="1" r="E49"/>
      <c t="s" s="1" r="F49">
        <v>348</v>
      </c>
      <c s="27" r="G49">
        <v>66.0</v>
      </c>
      <c s="2" r="H49">
        <v>2011.0</v>
      </c>
      <c t="str" s="7" r="I49">
        <f>G49-3</f>
        <v>63</v>
      </c>
      <c s="2" r="J49">
        <v>7.0</v>
      </c>
      <c t="s" s="6" r="K49">
        <v>349</v>
      </c>
      <c s="1" r="M49"/>
      <c s="1" r="N49"/>
      <c s="1" r="O49"/>
      <c s="1" r="P49"/>
      <c s="1" r="Q49"/>
      <c s="1" r="R49"/>
      <c s="1" r="S49"/>
      <c s="1" r="T49"/>
      <c s="1" r="U49"/>
      <c s="1" r="V49"/>
      <c s="1" r="W49"/>
      <c s="1" r="X49"/>
      <c s="1" r="Y49"/>
      <c s="1" r="Z49"/>
    </row>
    <row customHeight="1" r="50" ht="15.0">
      <c t="s" s="1" r="A50">
        <v>350</v>
      </c>
      <c t="s" s="1" r="B50">
        <v>351</v>
      </c>
      <c s="2" r="C50">
        <v>1.0</v>
      </c>
      <c t="s" s="2" r="D50">
        <v>352</v>
      </c>
      <c s="1" r="E50"/>
      <c t="s" s="1" r="F50">
        <v>353</v>
      </c>
      <c t="str" s="7" r="G50">
        <f>2014-1946</f>
        <v>68</v>
      </c>
      <c s="2" r="H50">
        <v>2011.0</v>
      </c>
      <c t="str" s="7" r="I50">
        <f>G50-3</f>
        <v>65</v>
      </c>
      <c s="2" r="J50">
        <v>3.0</v>
      </c>
      <c t="s" s="6" r="K50">
        <v>354</v>
      </c>
      <c s="1" r="M50"/>
      <c s="1" r="N50"/>
      <c s="1" r="O50"/>
      <c s="1" r="P50"/>
      <c s="1" r="Q50"/>
      <c s="1" r="R50"/>
      <c s="1" r="S50"/>
      <c s="1" r="T50"/>
      <c s="1" r="U50"/>
      <c s="1" r="V50"/>
      <c s="1" r="W50"/>
      <c s="1" r="X50"/>
      <c s="1" r="Y50"/>
      <c s="1" r="Z50"/>
    </row>
    <row customHeight="1" r="51" ht="15.0">
      <c t="s" s="1" r="A51">
        <v>355</v>
      </c>
      <c t="s" s="1" r="B51">
        <v>356</v>
      </c>
      <c s="2" r="C51">
        <v>1.0</v>
      </c>
      <c t="s" s="2" r="D51">
        <v>357</v>
      </c>
      <c s="1" r="E51"/>
      <c t="s" s="1" r="F51">
        <v>358</v>
      </c>
      <c t="str" s="7" r="G51">
        <f>2014-1955</f>
        <v>59</v>
      </c>
      <c s="2" r="H51">
        <v>2011.0</v>
      </c>
      <c t="str" s="7" r="I51">
        <f>G51-3</f>
        <v>56</v>
      </c>
      <c s="2" r="J51">
        <v>2.0</v>
      </c>
      <c t="s" s="6" r="K51">
        <v>359</v>
      </c>
      <c s="1" r="M51"/>
      <c s="1" r="N51"/>
      <c s="1" r="O51"/>
      <c s="1" r="P51"/>
      <c s="1" r="Q51"/>
      <c s="1" r="R51"/>
      <c s="1" r="S51"/>
      <c s="1" r="T51"/>
      <c s="1" r="U51"/>
      <c s="1" r="V51"/>
      <c s="1" r="W51"/>
      <c s="1" r="X51"/>
      <c s="1" r="Y51"/>
      <c s="1" r="Z51"/>
    </row>
    <row customHeight="1" r="52" ht="15.0">
      <c t="s" s="1" r="A52">
        <v>360</v>
      </c>
      <c t="s" s="1" r="B52">
        <v>361</v>
      </c>
      <c s="2" r="C52">
        <v>1.0</v>
      </c>
      <c t="s" s="2" r="D52">
        <v>362</v>
      </c>
      <c t="s" s="2" r="E52">
        <v>363</v>
      </c>
      <c t="s" s="1" r="F52">
        <v>364</v>
      </c>
      <c t="str" s="7" r="G52">
        <f>2014-1946</f>
        <v>68</v>
      </c>
      <c s="2" r="H52">
        <v>2011.0</v>
      </c>
      <c t="str" s="7" r="I52">
        <f>G52-3</f>
        <v>65</v>
      </c>
      <c s="2" r="J52">
        <v>7.0</v>
      </c>
      <c t="s" s="6" r="K52">
        <v>365</v>
      </c>
      <c s="1" r="M52"/>
      <c s="1" r="N52"/>
      <c s="1" r="O52"/>
      <c s="1" r="P52"/>
      <c s="1" r="Q52"/>
      <c s="1" r="R52"/>
      <c s="1" r="S52"/>
      <c s="1" r="T52"/>
      <c s="1" r="U52"/>
      <c s="1" r="V52"/>
      <c s="1" r="W52"/>
      <c s="1" r="X52"/>
      <c s="1" r="Y52"/>
      <c s="1" r="Z52"/>
    </row>
    <row customHeight="1" r="53" ht="15.0">
      <c t="s" s="1" r="A53">
        <v>366</v>
      </c>
      <c t="s" s="1" r="B53">
        <v>367</v>
      </c>
      <c s="2" r="C53">
        <v>1.0</v>
      </c>
      <c t="s" s="2" r="D53">
        <v>368</v>
      </c>
      <c s="1" r="E53"/>
      <c t="s" s="1" r="F53">
        <v>369</v>
      </c>
      <c t="str" s="7" r="G53">
        <f>2014-1951</f>
        <v>63</v>
      </c>
      <c s="2" r="H53">
        <v>2011.0</v>
      </c>
      <c t="str" s="7" r="I53">
        <f>G53-3</f>
        <v>60</v>
      </c>
      <c s="2" r="J53">
        <v>4.0</v>
      </c>
      <c t="s" s="6" r="K53">
        <v>370</v>
      </c>
      <c s="1" r="M53"/>
      <c s="1" r="N53"/>
      <c s="1" r="O53"/>
      <c s="1" r="P53"/>
      <c s="1" r="Q53"/>
      <c s="1" r="R53"/>
      <c s="1" r="S53"/>
      <c s="1" r="T53"/>
      <c s="1" r="U53"/>
      <c s="1" r="V53"/>
      <c s="1" r="W53"/>
      <c s="1" r="X53"/>
      <c s="1" r="Y53"/>
      <c s="1" r="Z53"/>
    </row>
    <row customHeight="1" r="54" ht="15.0">
      <c t="s" s="1" r="A54">
        <v>371</v>
      </c>
      <c t="s" s="1" r="B54">
        <v>372</v>
      </c>
      <c s="2" r="C54">
        <v>1.0</v>
      </c>
      <c t="s" s="2" r="D54">
        <v>373</v>
      </c>
      <c s="1" r="E54"/>
      <c t="s" s="1" r="F54">
        <v>374</v>
      </c>
      <c t="str" s="7" r="G54">
        <f>2014-1962</f>
        <v>52</v>
      </c>
      <c s="2" r="H54">
        <v>2011.0</v>
      </c>
      <c t="str" s="7" r="I54">
        <f>G54-3</f>
        <v>49</v>
      </c>
      <c s="2" r="J54">
        <v>4.0</v>
      </c>
      <c t="s" s="6" r="K54">
        <v>375</v>
      </c>
      <c s="1" r="M54"/>
      <c s="1" r="N54"/>
      <c s="1" r="O54"/>
      <c s="1" r="P54"/>
      <c s="1" r="Q54"/>
      <c s="1" r="R54"/>
      <c s="1" r="S54"/>
      <c s="1" r="T54"/>
      <c s="1" r="U54"/>
      <c s="1" r="V54"/>
      <c s="1" r="W54"/>
      <c s="1" r="X54"/>
      <c s="1" r="Y54"/>
      <c s="1" r="Z54"/>
    </row>
    <row customHeight="1" r="55" ht="15.0">
      <c t="s" s="1" r="A55">
        <v>376</v>
      </c>
      <c t="s" s="1" r="B55">
        <v>377</v>
      </c>
      <c s="2" r="C55">
        <v>1.0</v>
      </c>
      <c t="s" s="2" r="D55">
        <v>378</v>
      </c>
      <c s="1" r="E55"/>
      <c t="s" s="1" r="F55">
        <v>379</v>
      </c>
      <c t="str" s="7" r="G55">
        <f>2014-1939</f>
        <v>75</v>
      </c>
      <c s="2" r="H55">
        <v>2008.0</v>
      </c>
      <c t="str" s="7" r="I55">
        <f>G55-6</f>
        <v>69</v>
      </c>
      <c s="2" r="J55">
        <v>7.0</v>
      </c>
      <c t="s" s="6" r="K55">
        <v>380</v>
      </c>
      <c s="1" r="M55"/>
      <c s="1" r="N55"/>
      <c s="1" r="O55"/>
      <c s="1" r="P55"/>
      <c s="1" r="Q55"/>
      <c s="1" r="R55"/>
      <c s="1" r="S55"/>
      <c s="1" r="T55"/>
      <c s="1" r="U55"/>
      <c s="1" r="V55"/>
      <c s="1" r="W55"/>
      <c s="1" r="X55"/>
      <c s="1" r="Y55"/>
      <c s="1" r="Z55"/>
    </row>
    <row customHeight="1" r="56" ht="15.0">
      <c t="s" s="1" r="A56">
        <v>381</v>
      </c>
      <c t="s" s="1" r="B56">
        <v>382</v>
      </c>
      <c s="2" r="C56">
        <v>1.0</v>
      </c>
      <c t="s" s="2" r="D56">
        <v>383</v>
      </c>
      <c t="s" s="2" r="E56">
        <v>384</v>
      </c>
      <c t="s" s="1" r="F56">
        <v>385</v>
      </c>
      <c t="str" s="7" r="G56">
        <f>2014-1954</f>
        <v>60</v>
      </c>
      <c s="2" r="H56">
        <v>2008.0</v>
      </c>
      <c t="str" s="7" r="I56">
        <f>G56-6</f>
        <v>54</v>
      </c>
      <c s="2" r="J56">
        <v>3.0</v>
      </c>
      <c t="s" s="6" r="K56">
        <v>386</v>
      </c>
      <c s="1" r="M56"/>
      <c s="1" r="N56"/>
      <c s="1" r="O56"/>
      <c s="1" r="P56"/>
      <c s="1" r="Q56"/>
      <c s="1" r="R56"/>
      <c s="1" r="S56"/>
      <c s="1" r="T56"/>
      <c s="1" r="U56"/>
      <c s="1" r="V56"/>
      <c s="1" r="W56"/>
      <c s="1" r="X56"/>
      <c s="1" r="Y56"/>
      <c s="1" r="Z56"/>
    </row>
    <row customHeight="1" r="57" ht="15.0">
      <c t="s" s="1" r="A57">
        <v>387</v>
      </c>
      <c t="s" s="1" r="B57">
        <v>388</v>
      </c>
      <c s="2" r="C57">
        <v>1.0</v>
      </c>
      <c t="s" s="2" r="D57">
        <v>389</v>
      </c>
      <c t="s" s="2" r="E57">
        <v>390</v>
      </c>
      <c t="s" s="1" r="F57">
        <v>391</v>
      </c>
      <c t="str" s="7" r="G57">
        <f>2014-1947</f>
        <v>67</v>
      </c>
      <c s="2" r="H57">
        <v>2011.0</v>
      </c>
      <c t="str" s="7" r="I57">
        <f>G57-3</f>
        <v>64</v>
      </c>
      <c s="2" r="J57">
        <v>3.0</v>
      </c>
      <c t="s" s="6" r="K57">
        <v>392</v>
      </c>
      <c s="1" r="M57"/>
      <c s="1" r="N57"/>
      <c s="1" r="O57"/>
      <c s="1" r="P57"/>
      <c s="1" r="Q57"/>
      <c s="1" r="R57"/>
      <c s="1" r="S57"/>
      <c s="1" r="T57"/>
      <c s="1" r="U57"/>
      <c s="1" r="V57"/>
      <c s="1" r="W57"/>
      <c s="1" r="X57"/>
      <c s="1" r="Y57"/>
      <c s="1" r="Z57"/>
    </row>
    <row customHeight="1" r="58" ht="15.0">
      <c t="s" s="1" r="A58">
        <v>393</v>
      </c>
      <c t="s" s="1" r="B58">
        <v>394</v>
      </c>
      <c s="2" r="C58">
        <v>1.0</v>
      </c>
      <c t="s" s="2" r="D58">
        <v>395</v>
      </c>
      <c s="1" r="E58"/>
      <c t="s" s="1" r="F58">
        <v>396</v>
      </c>
      <c t="str" s="7" r="G58">
        <f>2014-1977</f>
        <v>37</v>
      </c>
      <c s="2" r="H58">
        <v>2008.0</v>
      </c>
      <c t="str" s="7" r="I58">
        <f>G58-6</f>
        <v>31</v>
      </c>
      <c s="2" r="J58">
        <v>2.0</v>
      </c>
      <c t="s" s="6" r="K58">
        <v>397</v>
      </c>
      <c s="1" r="M58"/>
      <c s="1" r="N58"/>
      <c s="1" r="O58"/>
      <c s="1" r="P58"/>
      <c s="1" r="Q58"/>
      <c s="1" r="R58"/>
      <c s="1" r="S58"/>
      <c s="1" r="T58"/>
      <c s="1" r="U58"/>
      <c s="1" r="V58"/>
      <c s="1" r="W58"/>
      <c s="1" r="X58"/>
      <c s="1" r="Y58"/>
      <c s="1" r="Z58"/>
    </row>
    <row customHeight="1" r="59" ht="15.0">
      <c t="s" s="1" r="A59">
        <v>398</v>
      </c>
      <c t="s" s="1" r="B59">
        <v>399</v>
      </c>
      <c s="2" r="C59">
        <v>1.0</v>
      </c>
      <c t="s" s="2" r="D59">
        <v>400</v>
      </c>
      <c s="1" r="E59"/>
      <c t="s" s="1" r="F59">
        <v>401</v>
      </c>
      <c t="str" s="7" r="G59">
        <f>2014-1954</f>
        <v>60</v>
      </c>
      <c s="2" r="H59">
        <v>2008.0</v>
      </c>
      <c t="str" s="7" r="I59">
        <f>G59-6</f>
        <v>54</v>
      </c>
      <c s="2" r="J59">
        <v>3.0</v>
      </c>
      <c t="s" s="6" r="K59">
        <v>402</v>
      </c>
      <c s="1" r="M59"/>
      <c s="1" r="N59"/>
      <c s="1" r="O59"/>
      <c s="1" r="P59"/>
      <c s="1" r="Q59"/>
      <c s="1" r="R59"/>
      <c s="1" r="S59"/>
      <c s="1" r="T59"/>
      <c s="1" r="U59"/>
      <c s="1" r="V59"/>
      <c s="1" r="W59"/>
      <c s="1" r="X59"/>
      <c s="1" r="Y59"/>
      <c s="1" r="Z59"/>
    </row>
    <row customHeight="1" r="60" ht="15.0">
      <c t="s" s="1" r="A60">
        <v>403</v>
      </c>
      <c t="s" s="1" r="B60">
        <v>404</v>
      </c>
      <c s="2" r="C60">
        <v>1.0</v>
      </c>
      <c t="s" s="2" r="D60">
        <v>405</v>
      </c>
      <c s="1" r="E60"/>
      <c t="s" s="1" r="F60">
        <v>406</v>
      </c>
      <c t="str" s="7" r="G60">
        <f>2014-1941</f>
        <v>73</v>
      </c>
      <c s="2" r="H60">
        <v>2011.0</v>
      </c>
      <c t="str" s="7" r="I60">
        <f>G60-3</f>
        <v>70</v>
      </c>
      <c s="2" r="J60">
        <v>7.0</v>
      </c>
      <c t="s" s="6" r="K60">
        <v>407</v>
      </c>
      <c s="1" r="M60"/>
      <c s="1" r="N60"/>
      <c s="1" r="O60"/>
      <c s="1" r="P60"/>
      <c s="1" r="Q60"/>
      <c s="1" r="R60"/>
      <c s="1" r="S60"/>
      <c s="1" r="T60"/>
      <c s="1" r="U60"/>
      <c s="1" r="V60"/>
      <c s="1" r="W60"/>
      <c s="1" r="X60"/>
      <c s="1" r="Y60"/>
      <c s="1" r="Z60"/>
    </row>
    <row customHeight="1" r="61" ht="15.0">
      <c t="s" s="1" r="A61">
        <v>408</v>
      </c>
      <c t="s" s="1" r="B61">
        <v>409</v>
      </c>
      <c s="2" r="C61">
        <v>1.0</v>
      </c>
      <c t="s" s="2" r="D61">
        <v>410</v>
      </c>
      <c t="s" s="2" r="E61">
        <v>411</v>
      </c>
      <c t="s" s="1" r="F61">
        <v>412</v>
      </c>
      <c t="str" s="7" r="G61">
        <f>2014-1949</f>
        <v>65</v>
      </c>
      <c s="2" r="H61">
        <v>2008.0</v>
      </c>
      <c t="str" s="7" r="I61">
        <f>G61-6</f>
        <v>59</v>
      </c>
      <c s="2" r="J61">
        <v>7.0</v>
      </c>
      <c t="s" s="6" r="K61">
        <v>413</v>
      </c>
      <c s="1" r="M61"/>
      <c s="1" r="N61"/>
      <c s="1" r="O61"/>
      <c s="1" r="P61"/>
      <c s="1" r="Q61"/>
      <c s="1" r="R61"/>
      <c s="1" r="S61"/>
      <c s="1" r="T61"/>
      <c s="1" r="U61"/>
      <c s="1" r="V61"/>
      <c s="1" r="W61"/>
      <c s="1" r="X61"/>
      <c s="1" r="Y61"/>
      <c s="1" r="Z61"/>
    </row>
    <row customHeight="1" r="62" ht="15.0">
      <c t="s" s="1" r="A62">
        <v>414</v>
      </c>
      <c t="s" s="1" r="B62">
        <v>415</v>
      </c>
      <c s="2" r="C62">
        <v>1.0</v>
      </c>
      <c t="s" s="2" r="D62">
        <v>416</v>
      </c>
      <c s="1" r="E62"/>
      <c t="s" s="1" r="F62">
        <v>417</v>
      </c>
      <c t="str" s="7" r="G62">
        <f>2014-1946</f>
        <v>68</v>
      </c>
      <c s="2" r="H62">
        <v>2008.0</v>
      </c>
      <c t="str" s="7" r="I62">
        <f>G62-6</f>
        <v>62</v>
      </c>
      <c s="2" r="J62">
        <v>7.0</v>
      </c>
      <c t="s" s="6" r="K62">
        <v>418</v>
      </c>
      <c s="1" r="M62"/>
      <c s="1" r="N62"/>
      <c s="1" r="O62"/>
      <c s="1" r="P62"/>
      <c s="1" r="Q62"/>
      <c s="1" r="R62"/>
      <c s="1" r="S62"/>
      <c s="1" r="T62"/>
      <c s="1" r="U62"/>
      <c s="1" r="V62"/>
      <c s="1" r="W62"/>
      <c s="1" r="X62"/>
      <c s="1" r="Y62"/>
      <c s="1" r="Z62"/>
    </row>
    <row customHeight="1" r="63" ht="15.0">
      <c t="s" s="1" r="A63">
        <v>419</v>
      </c>
      <c t="s" s="1" r="B63">
        <v>420</v>
      </c>
      <c s="2" r="C63">
        <v>1.0</v>
      </c>
      <c t="s" s="2" r="D63">
        <v>421</v>
      </c>
      <c s="1" r="E63"/>
      <c t="s" s="1" r="F63">
        <v>422</v>
      </c>
      <c t="str" s="7" r="G63">
        <f>2014-1941</f>
        <v>73</v>
      </c>
      <c s="2" r="H63">
        <v>2008.0</v>
      </c>
      <c t="str" s="7" r="I63">
        <f>G63-6</f>
        <v>67</v>
      </c>
      <c s="2" r="J63">
        <v>7.0</v>
      </c>
      <c t="s" s="6" r="K63">
        <v>423</v>
      </c>
      <c s="1" r="M63"/>
      <c s="1" r="N63"/>
      <c s="1" r="O63"/>
      <c s="1" r="P63"/>
      <c s="1" r="Q63"/>
      <c s="1" r="R63"/>
      <c s="1" r="S63"/>
      <c s="1" r="T63"/>
      <c s="1" r="U63"/>
      <c s="1" r="V63"/>
      <c s="1" r="W63"/>
      <c s="1" r="X63"/>
      <c s="1" r="Y63"/>
      <c s="1" r="Z63"/>
    </row>
    <row customHeight="1" r="64" ht="15.0">
      <c t="s" s="1" r="A64">
        <v>424</v>
      </c>
      <c t="s" s="1" r="B64">
        <v>425</v>
      </c>
      <c s="2" r="C64">
        <v>1.0</v>
      </c>
      <c t="s" s="2" r="D64">
        <v>426</v>
      </c>
      <c s="1" r="E64"/>
      <c t="s" s="1" r="F64">
        <v>427</v>
      </c>
      <c t="str" s="7" r="G64">
        <f>2014-1957</f>
        <v>57</v>
      </c>
      <c s="2" r="H64">
        <v>2011.0</v>
      </c>
      <c t="str" s="7" r="I64">
        <f>G64-3</f>
        <v>54</v>
      </c>
      <c s="2" r="J64">
        <v>4.0</v>
      </c>
      <c t="s" s="6" r="K64">
        <v>428</v>
      </c>
      <c s="1" r="M64"/>
      <c s="1" r="N64"/>
      <c s="1" r="O64"/>
      <c s="1" r="P64"/>
      <c s="1" r="Q64"/>
      <c s="1" r="R64"/>
      <c s="1" r="S64"/>
      <c s="1" r="T64"/>
      <c s="1" r="U64"/>
      <c s="1" r="V64"/>
      <c s="1" r="W64"/>
      <c s="1" r="X64"/>
      <c s="1" r="Y64"/>
      <c s="1" r="Z64"/>
    </row>
    <row customHeight="1" r="65" ht="15.0">
      <c s="1" r="A65"/>
      <c s="1" r="B65"/>
      <c s="1" r="C65"/>
      <c s="1" r="D65"/>
      <c s="1" r="E65"/>
      <c s="1" r="F65"/>
      <c s="7" r="G65"/>
      <c s="1" r="H65"/>
      <c s="1" r="I65"/>
      <c s="1" r="J65"/>
      <c s="6" r="K65"/>
      <c s="1" r="L65"/>
      <c s="1" r="M65"/>
      <c s="1" r="N65"/>
      <c s="1" r="O65"/>
      <c s="1" r="P65"/>
      <c s="1" r="Q65"/>
      <c s="1" r="R65"/>
      <c s="1" r="S65"/>
      <c s="1" r="T65"/>
      <c s="1" r="U65"/>
      <c s="1" r="V65"/>
      <c s="1" r="W65"/>
      <c s="1" r="X65"/>
      <c s="1" r="Y65"/>
      <c s="1" r="Z65"/>
    </row>
    <row r="66">
      <c t="s" s="52" r="B66">
        <v>429</v>
      </c>
      <c t="str" r="E66">
        <f>sumif(E2:E64,"*président",C2:C64)</f>
        <v>15</v>
      </c>
      <c s="53" r="K66"/>
    </row>
  </sheetData>
  <autoFilter ref="$H$1:$H$64">
    <filterColumn colId="0">
      <filters>
        <filter val="2008"/>
        <filter val="2011"/>
      </filters>
    </filterColumn>
  </autoFilter>
  <mergeCells count="12">
    <mergeCell ref="M2:N2"/>
    <mergeCell ref="U2:V2"/>
    <mergeCell ref="P2:Q2"/>
    <mergeCell ref="X2:Y2"/>
    <mergeCell ref="M6:N6"/>
    <mergeCell ref="T21:T28"/>
    <mergeCell ref="T30:U30"/>
    <mergeCell ref="T31:U31"/>
    <mergeCell ref="P23:Q23"/>
    <mergeCell ref="T13:T20"/>
    <mergeCell ref="P24:Q24"/>
    <mergeCell ref="P26:Q2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9.43"/>
    <col min="2" customWidth="1" max="2" width="12.86"/>
    <col min="3" customWidth="1" max="3" width="12.71"/>
    <col min="4" customWidth="1" max="4" width="14.14"/>
    <col min="5" customWidth="1" max="5" width="22.71"/>
    <col min="6" customWidth="1" max="10" width="81.14"/>
    <col min="11" customWidth="1" max="11" width="51.71"/>
    <col min="12" customWidth="1" max="12" width="72.43"/>
  </cols>
  <sheetData>
    <row customHeight="1" r="1" ht="15.0">
      <c t="s" s="54" r="A1">
        <v>430</v>
      </c>
      <c t="s" s="54" r="B1">
        <v>431</v>
      </c>
      <c t="s" s="54" r="C1">
        <v>432</v>
      </c>
      <c t="s" s="54" r="D1">
        <v>433</v>
      </c>
      <c t="s" s="54" r="E1">
        <v>434</v>
      </c>
      <c t="s" s="54" r="F1">
        <v>435</v>
      </c>
      <c t="s" s="54" r="G1">
        <v>436</v>
      </c>
      <c t="s" s="54" r="H1">
        <v>437</v>
      </c>
      <c s="54" r="I1"/>
      <c s="54" r="J1"/>
      <c s="54" r="K1"/>
      <c s="54" r="L1"/>
    </row>
    <row customHeight="1" r="2" ht="15.0">
      <c t="s" s="54" r="A2">
        <v>438</v>
      </c>
      <c t="s" s="54" r="B2">
        <v>439</v>
      </c>
      <c t="s" s="54" r="C2">
        <v>440</v>
      </c>
      <c s="55" r="D2">
        <v>22.0</v>
      </c>
      <c t="s" s="54" r="E2">
        <v>441</v>
      </c>
      <c s="54" r="F2"/>
      <c s="54" r="G2"/>
      <c t="s" s="54" r="H2">
        <v>442</v>
      </c>
      <c s="54" r="I2"/>
      <c s="54" r="J2"/>
      <c s="54" r="K2"/>
      <c s="54" r="L2"/>
    </row>
    <row customHeight="1" r="3" ht="15.0">
      <c t="s" s="54" r="A3">
        <v>443</v>
      </c>
      <c t="s" s="54" r="B3">
        <v>444</v>
      </c>
      <c t="s" s="54" r="C3">
        <v>445</v>
      </c>
      <c s="55" r="D3">
        <v>48.0</v>
      </c>
      <c t="s" s="54" r="E3">
        <v>446</v>
      </c>
      <c t="s" s="54" r="F3">
        <v>447</v>
      </c>
      <c s="54" r="G3"/>
      <c t="s" s="54" r="H3">
        <v>448</v>
      </c>
      <c s="54" r="I3"/>
      <c s="54" r="J3"/>
      <c s="54" r="K3"/>
      <c s="54" r="L3"/>
    </row>
    <row customHeight="1" r="4" ht="15.0">
      <c t="s" s="54" r="A4">
        <v>449</v>
      </c>
      <c t="s" s="54" r="B4">
        <v>450</v>
      </c>
      <c t="s" s="54" r="C4">
        <v>451</v>
      </c>
      <c s="55" r="D4">
        <v>54.0</v>
      </c>
      <c t="s" s="54" r="E4">
        <v>452</v>
      </c>
      <c s="54" r="F4"/>
      <c s="54" r="G4"/>
      <c t="s" s="54" r="H4">
        <v>453</v>
      </c>
      <c s="54" r="I4"/>
      <c s="54" r="J4"/>
      <c s="54" r="K4"/>
      <c s="54" r="L4"/>
    </row>
    <row customHeight="1" r="5" ht="15.0">
      <c t="s" s="54" r="A5">
        <v>454</v>
      </c>
      <c t="s" s="54" r="B5">
        <v>455</v>
      </c>
      <c t="s" s="54" r="C5">
        <v>456</v>
      </c>
      <c s="55" r="D5">
        <v>46.0</v>
      </c>
      <c t="s" s="54" r="E5">
        <v>457</v>
      </c>
      <c t="s" s="54" r="F5">
        <v>458</v>
      </c>
      <c s="54" r="G5"/>
      <c t="s" s="54" r="H5">
        <v>459</v>
      </c>
      <c t="s" s="54" r="I5">
        <v>460</v>
      </c>
      <c s="54" r="J5"/>
      <c s="54" r="K5"/>
      <c s="54" r="L5"/>
    </row>
    <row customHeight="1" r="6" ht="15.0">
      <c t="s" s="54" r="A6">
        <v>461</v>
      </c>
      <c t="s" s="54" r="B6">
        <v>462</v>
      </c>
      <c t="s" s="54" r="C6">
        <v>463</v>
      </c>
      <c s="55" r="D6">
        <v>62.0</v>
      </c>
      <c t="s" s="54" r="E6">
        <v>464</v>
      </c>
      <c t="s" s="54" r="F6">
        <v>465</v>
      </c>
      <c t="s" s="54" r="G6">
        <v>466</v>
      </c>
      <c s="54" r="H6"/>
      <c t="s" s="54" r="I6">
        <v>467</v>
      </c>
      <c t="s" s="54" r="J6">
        <v>468</v>
      </c>
      <c s="54" r="K6"/>
      <c s="54" r="L6"/>
    </row>
    <row customHeight="1" r="7" ht="15.0">
      <c t="s" s="54" r="A7">
        <v>469</v>
      </c>
      <c t="s" s="54" r="B7">
        <v>470</v>
      </c>
      <c t="s" s="54" r="C7">
        <v>471</v>
      </c>
      <c s="55" r="D7">
        <v>59.0</v>
      </c>
      <c t="s" s="54" r="E7">
        <v>472</v>
      </c>
      <c s="54" r="F7"/>
      <c t="s" s="54" r="G7">
        <v>473</v>
      </c>
      <c t="s" s="54" r="H7">
        <v>474</v>
      </c>
      <c t="s" s="54" r="I7">
        <v>475</v>
      </c>
      <c s="54" r="J7"/>
      <c s="54" r="K7"/>
      <c s="54" r="L7"/>
    </row>
    <row customHeight="1" r="8" ht="15.0">
      <c t="s" s="54" r="A8">
        <v>476</v>
      </c>
      <c t="s" s="54" r="B8">
        <v>477</v>
      </c>
      <c t="s" s="54" r="C8">
        <v>478</v>
      </c>
      <c s="55" r="D8">
        <v>36.0</v>
      </c>
      <c t="s" s="54" r="E8">
        <v>479</v>
      </c>
      <c t="s" s="54" r="F8">
        <v>480</v>
      </c>
      <c s="54" r="G8"/>
      <c t="s" s="54" r="H8">
        <v>481</v>
      </c>
      <c t="s" s="54" r="I8">
        <v>482</v>
      </c>
      <c s="54" r="J8"/>
      <c s="54" r="K8"/>
      <c s="54" r="L8"/>
    </row>
    <row customHeight="1" r="9" ht="15.0">
      <c t="s" s="54" r="A9">
        <v>483</v>
      </c>
      <c t="s" s="54" r="B9">
        <v>484</v>
      </c>
      <c t="s" s="54" r="C9">
        <v>485</v>
      </c>
      <c s="55" r="D9">
        <v>33.0</v>
      </c>
      <c t="s" s="54" r="E9">
        <v>486</v>
      </c>
      <c t="s" s="54" r="F9">
        <v>487</v>
      </c>
      <c s="54" r="G9"/>
      <c t="s" s="54" r="H9">
        <v>488</v>
      </c>
      <c t="s" s="54" r="I9">
        <v>489</v>
      </c>
      <c t="s" s="54" r="J9">
        <v>490</v>
      </c>
      <c s="54" r="K9"/>
      <c s="54" r="L9"/>
    </row>
    <row customHeight="1" r="10" ht="15.0">
      <c t="s" s="54" r="A10">
        <v>491</v>
      </c>
      <c t="s" s="54" r="B10">
        <v>492</v>
      </c>
      <c t="s" s="54" r="C10">
        <v>493</v>
      </c>
      <c s="55" r="D10">
        <v>56.0</v>
      </c>
      <c t="s" s="54" r="E10">
        <v>494</v>
      </c>
      <c s="54" r="F10"/>
      <c t="s" s="54" r="G10">
        <v>495</v>
      </c>
      <c t="s" s="54" r="H10">
        <v>496</v>
      </c>
      <c t="s" s="54" r="I10">
        <v>497</v>
      </c>
      <c s="54" r="J10"/>
      <c s="54" r="K10"/>
      <c s="54" r="L10"/>
    </row>
    <row customHeight="1" r="11" ht="15.0">
      <c t="s" s="54" r="A11">
        <v>498</v>
      </c>
      <c t="s" s="54" r="B11">
        <v>499</v>
      </c>
      <c t="s" s="54" r="C11">
        <v>500</v>
      </c>
      <c s="55" r="D11">
        <v>7.0</v>
      </c>
      <c t="s" s="54" r="E11">
        <v>501</v>
      </c>
      <c s="54" r="F11"/>
      <c s="54" r="G11"/>
      <c t="s" s="54" r="H11">
        <v>502</v>
      </c>
      <c s="54" r="I11"/>
      <c s="54" r="J11"/>
      <c s="54" r="K11"/>
      <c s="54" r="L11"/>
    </row>
    <row customHeight="1" r="12" ht="15.0">
      <c t="s" s="54" r="A12">
        <v>503</v>
      </c>
      <c t="s" s="54" r="B12">
        <v>504</v>
      </c>
      <c t="s" s="54" r="C12">
        <v>505</v>
      </c>
      <c s="55" r="D12">
        <v>49.0</v>
      </c>
      <c t="s" s="54" r="E12">
        <v>506</v>
      </c>
      <c s="54" r="F12"/>
      <c s="54" r="G12"/>
      <c t="s" s="54" r="H12">
        <v>507</v>
      </c>
      <c s="54" r="I12"/>
      <c s="54" r="J12"/>
      <c s="54" r="K12"/>
      <c s="54" r="L12"/>
    </row>
    <row customHeight="1" r="13" ht="15.0">
      <c t="s" s="54" r="A13">
        <v>508</v>
      </c>
      <c t="s" s="54" r="B13">
        <v>509</v>
      </c>
      <c t="s" s="54" r="C13">
        <v>510</v>
      </c>
      <c s="55" r="D13">
        <v>47.0</v>
      </c>
      <c t="s" s="54" r="E13">
        <v>511</v>
      </c>
      <c s="54" r="F13"/>
      <c s="54" r="G13"/>
      <c t="s" s="54" r="H13">
        <v>512</v>
      </c>
      <c s="54" r="I13"/>
      <c s="54" r="J13"/>
      <c s="54" r="K13"/>
      <c s="54" r="L13"/>
    </row>
    <row customHeight="1" r="14" ht="15.0">
      <c t="s" s="54" r="A14">
        <v>513</v>
      </c>
      <c t="s" s="54" r="B14">
        <v>514</v>
      </c>
      <c t="s" s="54" r="C14">
        <v>515</v>
      </c>
      <c s="55" r="D14">
        <v>29.0</v>
      </c>
      <c t="s" s="54" r="E14">
        <v>516</v>
      </c>
      <c t="s" s="54" r="F14">
        <v>517</v>
      </c>
      <c s="54" r="G14"/>
      <c t="s" s="54" r="H14">
        <v>518</v>
      </c>
      <c s="54" r="I14"/>
      <c s="54" r="J14"/>
      <c s="54" r="K14"/>
      <c s="54" r="L14"/>
    </row>
    <row customHeight="1" r="15" ht="15.0">
      <c t="s" s="54" r="A15">
        <v>519</v>
      </c>
      <c t="s" s="54" r="B15">
        <v>520</v>
      </c>
      <c t="s" s="54" r="C15">
        <v>521</v>
      </c>
      <c s="55" r="D15">
        <v>60.0</v>
      </c>
      <c t="s" s="54" r="E15">
        <v>522</v>
      </c>
      <c s="54" r="F15"/>
      <c t="s" s="54" r="G15">
        <v>523</v>
      </c>
      <c t="s" s="54" r="H15">
        <v>524</v>
      </c>
      <c t="s" s="54" r="I15">
        <v>525</v>
      </c>
      <c t="s" s="54" r="J15">
        <v>526</v>
      </c>
      <c t="s" s="54" r="K15">
        <v>527</v>
      </c>
      <c s="54" r="L15"/>
    </row>
    <row customHeight="1" r="16" ht="15.0">
      <c t="s" s="54" r="A16">
        <v>528</v>
      </c>
      <c t="s" s="54" r="B16">
        <v>529</v>
      </c>
      <c t="s" s="54" r="C16">
        <v>530</v>
      </c>
      <c s="55" r="D16">
        <v>5.0</v>
      </c>
      <c t="s" s="54" r="E16">
        <v>531</v>
      </c>
      <c t="s" s="54" r="F16">
        <v>532</v>
      </c>
      <c t="s" s="54" r="G16">
        <v>533</v>
      </c>
      <c s="54" r="H16"/>
      <c t="s" s="54" r="I16">
        <v>534</v>
      </c>
      <c t="s" s="54" r="J16">
        <v>535</v>
      </c>
      <c t="s" s="54" r="K16">
        <v>536</v>
      </c>
      <c s="54" r="L16"/>
    </row>
    <row customHeight="1" r="17" ht="15.0">
      <c t="s" s="54" r="A17">
        <v>537</v>
      </c>
      <c t="s" s="54" r="B17">
        <v>538</v>
      </c>
      <c t="s" s="54" r="C17">
        <v>539</v>
      </c>
      <c s="55" r="D17">
        <v>2.0</v>
      </c>
      <c t="s" s="54" r="E17">
        <v>540</v>
      </c>
      <c s="54" r="F17"/>
      <c t="s" s="54" r="G17">
        <v>541</v>
      </c>
      <c t="s" s="54" r="H17">
        <v>542</v>
      </c>
      <c t="s" s="54" r="I17">
        <v>543</v>
      </c>
      <c t="s" s="54" r="J17">
        <v>544</v>
      </c>
      <c t="s" s="54" r="K17">
        <v>545</v>
      </c>
      <c t="s" s="54" r="L17">
        <v>546</v>
      </c>
    </row>
    <row customHeight="1" r="18" ht="15.0">
      <c t="s" s="54" r="A18">
        <v>547</v>
      </c>
      <c t="s" s="54" r="B18">
        <v>548</v>
      </c>
      <c t="s" s="54" r="C18">
        <v>549</v>
      </c>
      <c s="55" r="D18">
        <v>63.0</v>
      </c>
      <c t="s" s="54" r="E18">
        <v>550</v>
      </c>
      <c s="54" r="F18"/>
      <c s="54" r="G18"/>
      <c t="s" s="54" r="H18">
        <v>551</v>
      </c>
      <c t="s" s="54" r="I18">
        <v>552</v>
      </c>
      <c t="s" s="54" r="J18">
        <v>553</v>
      </c>
      <c s="54" r="K18"/>
      <c s="54" r="L18"/>
    </row>
    <row customHeight="1" r="19" ht="15.0">
      <c t="s" s="54" r="A19">
        <v>554</v>
      </c>
      <c t="s" s="54" r="B19">
        <v>555</v>
      </c>
      <c t="s" s="54" r="C19">
        <v>556</v>
      </c>
      <c s="55" r="D19">
        <v>18.0</v>
      </c>
      <c t="s" s="54" r="E19">
        <v>557</v>
      </c>
      <c s="54" r="F19"/>
      <c t="s" s="54" r="G19">
        <v>558</v>
      </c>
      <c t="s" s="54" r="H19">
        <v>559</v>
      </c>
      <c t="s" s="54" r="I19">
        <v>560</v>
      </c>
      <c s="54" r="J19"/>
      <c s="54" r="K19"/>
      <c s="54" r="L19"/>
    </row>
    <row customHeight="1" r="20" ht="15.0">
      <c t="s" s="54" r="A20">
        <v>561</v>
      </c>
      <c t="s" s="54" r="B20">
        <v>562</v>
      </c>
      <c t="s" s="54" r="C20">
        <v>563</v>
      </c>
      <c s="55" r="D20">
        <v>40.0</v>
      </c>
      <c t="s" s="54" r="E20">
        <v>564</v>
      </c>
      <c s="54" r="F20"/>
      <c s="54" r="G20"/>
      <c t="s" s="54" r="H20">
        <v>565</v>
      </c>
      <c t="s" s="54" r="I20">
        <v>566</v>
      </c>
      <c s="54" r="J20"/>
      <c s="54" r="K20"/>
      <c s="54" r="L20"/>
    </row>
    <row customHeight="1" r="21" ht="15.0">
      <c t="s" s="54" r="A21">
        <v>567</v>
      </c>
      <c t="s" s="54" r="B21">
        <v>568</v>
      </c>
      <c t="s" s="54" r="C21">
        <v>569</v>
      </c>
      <c s="55" r="D21">
        <v>19.0</v>
      </c>
      <c t="s" s="54" r="E21">
        <v>570</v>
      </c>
      <c s="54" r="F21"/>
      <c s="54" r="G21"/>
      <c s="54" r="H21"/>
      <c s="54" r="I21"/>
      <c s="54" r="J21"/>
      <c s="54" r="K21"/>
      <c s="54" r="L21"/>
    </row>
    <row customHeight="1" r="22" ht="15.0">
      <c t="s" s="54" r="A22">
        <v>571</v>
      </c>
      <c t="s" s="54" r="B22">
        <v>572</v>
      </c>
      <c t="s" s="54" r="C22">
        <v>573</v>
      </c>
      <c s="55" r="D22">
        <v>52.0</v>
      </c>
      <c t="s" s="54" r="E22">
        <v>574</v>
      </c>
      <c s="54" r="F22"/>
      <c t="s" s="54" r="G22">
        <v>575</v>
      </c>
      <c t="s" s="54" r="H22">
        <v>576</v>
      </c>
      <c t="s" s="54" r="I22">
        <v>577</v>
      </c>
      <c t="s" s="54" r="J22">
        <v>578</v>
      </c>
      <c s="54" r="K22"/>
      <c s="54" r="L22"/>
    </row>
    <row customHeight="1" r="23" ht="15.0">
      <c t="s" s="54" r="A23">
        <v>579</v>
      </c>
      <c t="s" s="54" r="B23">
        <v>580</v>
      </c>
      <c t="s" s="54" r="C23">
        <v>581</v>
      </c>
      <c s="55" r="D23">
        <v>42.0</v>
      </c>
      <c t="s" s="54" r="E23">
        <v>582</v>
      </c>
      <c t="s" s="54" r="F23">
        <v>583</v>
      </c>
      <c s="54" r="G23"/>
      <c t="s" s="54" r="H23">
        <v>584</v>
      </c>
      <c s="54" r="I23"/>
      <c s="54" r="J23"/>
      <c s="54" r="K23"/>
      <c s="54" r="L23"/>
    </row>
    <row customHeight="1" r="24" ht="15.0">
      <c t="s" s="54" r="A24">
        <v>585</v>
      </c>
      <c t="s" s="54" r="B24">
        <v>586</v>
      </c>
      <c t="s" s="54" r="C24">
        <v>587</v>
      </c>
      <c s="55" r="D24">
        <v>41.0</v>
      </c>
      <c t="s" s="54" r="E24">
        <v>588</v>
      </c>
      <c t="s" s="54" r="F24">
        <v>589</v>
      </c>
      <c s="54" r="G24"/>
      <c t="s" s="54" r="H24">
        <v>590</v>
      </c>
      <c t="s" s="54" r="I24">
        <v>591</v>
      </c>
      <c s="54" r="J24"/>
      <c s="54" r="K24"/>
      <c s="54" r="L24"/>
    </row>
    <row customHeight="1" r="25" ht="15.0">
      <c t="s" s="54" r="A25">
        <v>592</v>
      </c>
      <c t="s" s="54" r="B25">
        <v>593</v>
      </c>
      <c t="s" s="54" r="C25">
        <v>594</v>
      </c>
      <c s="55" r="D25">
        <v>12.0</v>
      </c>
      <c t="s" s="54" r="E25">
        <v>595</v>
      </c>
      <c t="s" s="54" r="F25">
        <v>596</v>
      </c>
      <c s="54" r="G25"/>
      <c t="s" s="54" r="H25">
        <v>597</v>
      </c>
      <c s="54" r="I25"/>
      <c s="54" r="J25"/>
      <c s="54" r="K25"/>
      <c s="54" r="L25"/>
    </row>
    <row customHeight="1" r="26" ht="15.0">
      <c t="s" s="54" r="A26">
        <v>598</v>
      </c>
      <c t="s" s="54" r="B26">
        <v>599</v>
      </c>
      <c t="s" s="54" r="C26">
        <v>600</v>
      </c>
      <c s="55" r="D26">
        <v>6.0</v>
      </c>
      <c t="s" s="54" r="E26">
        <v>601</v>
      </c>
      <c s="54" r="F26"/>
      <c s="54" r="G26"/>
      <c t="s" s="54" r="H26">
        <v>602</v>
      </c>
      <c t="s" s="54" r="I26">
        <v>603</v>
      </c>
      <c t="s" s="54" r="J26">
        <v>604</v>
      </c>
      <c s="54" r="K26"/>
      <c s="54" r="L26"/>
    </row>
    <row customHeight="1" r="27" ht="15.0">
      <c t="s" s="54" r="A27">
        <v>605</v>
      </c>
      <c t="s" s="54" r="B27">
        <v>606</v>
      </c>
      <c t="s" s="54" r="C27">
        <v>607</v>
      </c>
      <c s="55" r="D27">
        <v>35.0</v>
      </c>
      <c t="s" s="54" r="E27">
        <v>608</v>
      </c>
      <c s="54" r="F27"/>
      <c t="s" s="54" r="G27">
        <v>609</v>
      </c>
      <c t="s" s="54" r="H27">
        <v>610</v>
      </c>
      <c t="s" s="54" r="I27">
        <v>611</v>
      </c>
      <c t="s" s="54" r="J27">
        <v>612</v>
      </c>
      <c s="54" r="K27"/>
      <c s="54" r="L27"/>
    </row>
    <row customHeight="1" r="28" ht="15.0">
      <c t="s" s="54" r="A28">
        <v>613</v>
      </c>
      <c t="s" s="54" r="B28">
        <v>614</v>
      </c>
      <c t="s" s="54" r="C28">
        <v>615</v>
      </c>
      <c s="55" r="D28">
        <v>24.0</v>
      </c>
      <c t="s" s="54" r="E28">
        <v>616</v>
      </c>
      <c s="54" r="F28"/>
      <c s="54" r="G28"/>
      <c t="s" s="54" r="H28">
        <v>617</v>
      </c>
      <c s="54" r="I28"/>
      <c s="54" r="J28"/>
      <c s="54" r="K28"/>
      <c s="54" r="L28"/>
    </row>
    <row customHeight="1" r="29" ht="15.0">
      <c t="s" s="54" r="A29">
        <v>618</v>
      </c>
      <c t="s" s="54" r="B29">
        <v>619</v>
      </c>
      <c t="s" s="54" r="C29">
        <v>620</v>
      </c>
      <c s="55" r="D29">
        <v>25.0</v>
      </c>
      <c t="s" s="54" r="E29">
        <v>621</v>
      </c>
      <c s="54" r="F29"/>
      <c s="54" r="G29"/>
      <c t="s" s="54" r="H29">
        <v>622</v>
      </c>
      <c t="s" s="54" r="I29">
        <v>623</v>
      </c>
      <c s="54" r="J29"/>
      <c s="54" r="K29"/>
      <c s="54" r="L29"/>
    </row>
    <row customHeight="1" r="30" ht="15.0">
      <c t="s" s="54" r="A30">
        <v>624</v>
      </c>
      <c t="s" s="54" r="B30">
        <v>625</v>
      </c>
      <c t="s" s="54" r="C30">
        <v>626</v>
      </c>
      <c s="55" r="D30">
        <v>27.0</v>
      </c>
      <c t="s" s="54" r="E30">
        <v>627</v>
      </c>
      <c t="s" s="54" r="F30">
        <v>628</v>
      </c>
      <c s="54" r="G30"/>
      <c t="s" s="54" r="H30">
        <v>629</v>
      </c>
      <c t="s" s="54" r="I30">
        <v>630</v>
      </c>
      <c s="54" r="J30"/>
      <c s="54" r="K30"/>
      <c s="54" r="L30"/>
    </row>
    <row customHeight="1" r="31" ht="15.0">
      <c t="s" s="54" r="A31">
        <v>631</v>
      </c>
      <c t="s" s="54" r="B31">
        <v>632</v>
      </c>
      <c t="s" s="54" r="C31">
        <v>633</v>
      </c>
      <c s="55" r="D31">
        <v>58.0</v>
      </c>
      <c t="s" s="54" r="E31">
        <v>634</v>
      </c>
      <c t="s" s="54" r="F31">
        <v>635</v>
      </c>
      <c t="s" s="54" r="G31">
        <v>636</v>
      </c>
      <c s="54" r="H31"/>
      <c t="s" s="54" r="I31">
        <v>637</v>
      </c>
      <c s="54" r="J31"/>
      <c s="54" r="K31"/>
      <c s="54" r="L31"/>
    </row>
    <row customHeight="1" r="32" ht="15.0">
      <c t="s" s="54" r="A32">
        <v>638</v>
      </c>
      <c t="s" s="54" r="B32">
        <v>639</v>
      </c>
      <c t="s" s="54" r="C32">
        <v>640</v>
      </c>
      <c s="55" r="D32">
        <v>8.0</v>
      </c>
      <c t="s" s="54" r="E32">
        <v>641</v>
      </c>
      <c s="54" r="F32"/>
      <c s="54" r="G32"/>
      <c t="s" s="54" r="H32">
        <v>642</v>
      </c>
      <c s="54" r="I32"/>
      <c s="54" r="J32"/>
      <c s="54" r="K32"/>
      <c s="54" r="L32"/>
    </row>
    <row customHeight="1" r="33" ht="15.0">
      <c t="s" s="54" r="A33">
        <v>643</v>
      </c>
      <c t="s" s="54" r="B33">
        <v>644</v>
      </c>
      <c t="s" s="54" r="C33">
        <v>645</v>
      </c>
      <c s="55" r="D33">
        <v>28.0</v>
      </c>
      <c t="s" s="54" r="E33">
        <v>646</v>
      </c>
      <c t="s" s="54" r="F33">
        <v>647</v>
      </c>
      <c s="54" r="G33"/>
      <c t="s" s="54" r="H33">
        <v>648</v>
      </c>
      <c s="54" r="I33"/>
      <c s="54" r="J33"/>
      <c s="54" r="K33"/>
      <c s="54" r="L33"/>
    </row>
    <row customHeight="1" r="34" ht="15.0">
      <c t="s" s="54" r="A34">
        <v>649</v>
      </c>
      <c t="s" s="54" r="B34">
        <v>650</v>
      </c>
      <c t="s" s="54" r="C34">
        <v>651</v>
      </c>
      <c s="55" r="D34">
        <v>43.0</v>
      </c>
      <c t="s" s="54" r="E34">
        <v>652</v>
      </c>
      <c s="54" r="F34"/>
      <c s="54" r="G34"/>
      <c t="s" s="54" r="H34">
        <v>653</v>
      </c>
      <c s="54" r="I34"/>
      <c s="54" r="J34"/>
      <c s="54" r="K34"/>
      <c s="54" r="L34"/>
    </row>
    <row customHeight="1" r="35" ht="15.0">
      <c t="s" s="54" r="A35">
        <v>654</v>
      </c>
      <c t="s" s="54" r="B35">
        <v>655</v>
      </c>
      <c t="s" s="54" r="C35">
        <v>656</v>
      </c>
      <c s="55" r="D35">
        <v>38.0</v>
      </c>
      <c t="s" s="54" r="E35">
        <v>657</v>
      </c>
      <c t="s" s="54" r="F35">
        <v>658</v>
      </c>
      <c s="54" r="G35"/>
      <c t="s" s="54" r="H35">
        <v>659</v>
      </c>
      <c t="s" s="54" r="I35">
        <v>660</v>
      </c>
      <c t="s" s="54" r="J35">
        <v>661</v>
      </c>
      <c s="54" r="K35"/>
      <c s="54" r="L35"/>
    </row>
    <row customHeight="1" r="36" ht="15.0">
      <c t="s" s="54" r="A36">
        <v>662</v>
      </c>
      <c t="s" s="54" r="B36">
        <v>663</v>
      </c>
      <c t="s" s="54" r="C36">
        <v>664</v>
      </c>
      <c s="55" r="D36">
        <v>10.0</v>
      </c>
      <c t="s" s="54" r="E36">
        <v>665</v>
      </c>
      <c s="54" r="F36"/>
      <c s="54" r="G36"/>
      <c t="s" s="54" r="H36">
        <v>666</v>
      </c>
      <c t="s" s="54" r="I36">
        <v>667</v>
      </c>
      <c s="54" r="J36"/>
      <c s="54" r="K36"/>
      <c s="54" r="L36"/>
    </row>
    <row customHeight="1" r="37" ht="15.0">
      <c t="s" s="54" r="A37">
        <v>668</v>
      </c>
      <c t="s" s="54" r="B37">
        <v>669</v>
      </c>
      <c t="s" s="54" r="C37">
        <v>670</v>
      </c>
      <c s="55" r="D37">
        <v>32.0</v>
      </c>
      <c t="s" s="54" r="E37">
        <v>671</v>
      </c>
      <c s="54" r="F37"/>
      <c t="s" s="54" r="G37">
        <v>672</v>
      </c>
      <c t="s" s="54" r="H37">
        <v>673</v>
      </c>
      <c s="54" r="I37"/>
      <c s="54" r="J37"/>
      <c s="54" r="K37"/>
      <c s="54" r="L37"/>
    </row>
    <row customHeight="1" r="38" ht="15.0">
      <c t="s" s="54" r="A38">
        <v>674</v>
      </c>
      <c t="s" s="54" r="B38">
        <v>675</v>
      </c>
      <c t="s" s="54" r="C38">
        <v>676</v>
      </c>
      <c s="55" r="D38">
        <v>61.0</v>
      </c>
      <c t="s" s="54" r="E38">
        <v>677</v>
      </c>
      <c t="s" s="54" r="F38">
        <v>678</v>
      </c>
      <c s="54" r="G38"/>
      <c t="s" s="54" r="H38">
        <v>679</v>
      </c>
      <c t="s" s="54" r="I38">
        <v>680</v>
      </c>
      <c s="54" r="J38"/>
      <c s="54" r="K38"/>
      <c s="54" r="L38"/>
    </row>
    <row customHeight="1" r="39" ht="15.0">
      <c t="s" s="54" r="A39">
        <v>681</v>
      </c>
      <c t="s" s="54" r="B39">
        <v>682</v>
      </c>
      <c t="s" s="54" r="C39">
        <v>683</v>
      </c>
      <c s="55" r="D39">
        <v>30.0</v>
      </c>
      <c t="s" s="54" r="E39">
        <v>684</v>
      </c>
      <c t="s" s="54" r="F39">
        <v>685</v>
      </c>
      <c s="54" r="G39"/>
      <c t="s" s="54" r="H39">
        <v>686</v>
      </c>
      <c s="54" r="I39"/>
      <c s="54" r="J39"/>
      <c s="54" r="K39"/>
      <c s="54" r="L39"/>
    </row>
    <row customHeight="1" r="40" ht="15.0">
      <c t="s" s="54" r="A40">
        <v>687</v>
      </c>
      <c t="s" s="54" r="B40">
        <v>688</v>
      </c>
      <c t="s" s="54" r="C40">
        <v>689</v>
      </c>
      <c s="55" r="D40">
        <v>34.0</v>
      </c>
      <c t="s" s="54" r="E40">
        <v>690</v>
      </c>
      <c s="54" r="F40"/>
      <c s="54" r="G40"/>
      <c t="s" s="54" r="H40">
        <v>691</v>
      </c>
      <c s="54" r="I40"/>
      <c s="54" r="J40"/>
      <c s="54" r="K40"/>
      <c s="54" r="L40"/>
    </row>
    <row customHeight="1" r="41" ht="15.0">
      <c t="s" s="54" r="A41">
        <v>692</v>
      </c>
      <c t="s" s="54" r="B41">
        <v>693</v>
      </c>
      <c t="s" s="54" r="C41">
        <v>694</v>
      </c>
      <c s="55" r="D41">
        <v>16.0</v>
      </c>
      <c t="s" s="54" r="E41">
        <v>695</v>
      </c>
      <c t="s" s="54" r="F41">
        <v>696</v>
      </c>
      <c s="54" r="G41"/>
      <c t="s" s="54" r="H41">
        <v>697</v>
      </c>
      <c s="54" r="I41"/>
      <c s="54" r="J41"/>
      <c s="54" r="K41"/>
      <c s="54" r="L41"/>
    </row>
    <row customHeight="1" r="42" ht="15.0">
      <c t="s" s="54" r="A42">
        <v>698</v>
      </c>
      <c t="s" s="54" r="B42">
        <v>699</v>
      </c>
      <c t="s" s="54" r="C42">
        <v>700</v>
      </c>
      <c s="55" r="D42">
        <v>23.0</v>
      </c>
      <c t="s" s="54" r="E42">
        <v>701</v>
      </c>
      <c s="54" r="F42"/>
      <c t="s" s="54" r="G42">
        <v>702</v>
      </c>
      <c t="s" s="54" r="H42">
        <v>703</v>
      </c>
      <c t="s" s="54" r="I42">
        <v>704</v>
      </c>
      <c s="54" r="J42"/>
      <c s="54" r="K42"/>
      <c s="54" r="L42"/>
    </row>
    <row customHeight="1" r="43" ht="15.0">
      <c t="s" s="54" r="A43">
        <v>705</v>
      </c>
      <c t="s" s="54" r="B43">
        <v>706</v>
      </c>
      <c t="s" s="54" r="C43">
        <v>707</v>
      </c>
      <c s="55" r="D43">
        <v>39.0</v>
      </c>
      <c t="s" s="54" r="E43">
        <v>708</v>
      </c>
      <c t="s" s="54" r="F43">
        <v>709</v>
      </c>
      <c s="54" r="G43"/>
      <c t="s" s="54" r="H43">
        <v>710</v>
      </c>
      <c s="54" r="I43"/>
      <c s="54" r="J43"/>
      <c s="54" r="K43"/>
      <c s="54" r="L43"/>
    </row>
    <row customHeight="1" r="44" ht="15.0">
      <c t="s" s="54" r="A44">
        <v>711</v>
      </c>
      <c t="s" s="54" r="B44">
        <v>712</v>
      </c>
      <c t="s" s="54" r="C44">
        <v>713</v>
      </c>
      <c s="55" r="D44">
        <v>53.0</v>
      </c>
      <c t="s" s="54" r="E44">
        <v>714</v>
      </c>
      <c s="54" r="F44"/>
      <c s="54" r="G44"/>
      <c t="s" s="54" r="H44">
        <v>715</v>
      </c>
      <c s="54" r="I44"/>
      <c s="54" r="J44"/>
      <c s="54" r="K44"/>
      <c s="54" r="L44"/>
    </row>
    <row customHeight="1" r="45" ht="15.0">
      <c t="s" s="54" r="A45">
        <v>716</v>
      </c>
      <c t="s" s="54" r="B45">
        <v>717</v>
      </c>
      <c t="s" s="54" r="C45">
        <v>718</v>
      </c>
      <c s="55" r="D45">
        <v>21.0</v>
      </c>
      <c t="s" s="54" r="E45">
        <v>719</v>
      </c>
      <c t="s" s="54" r="F45">
        <v>720</v>
      </c>
      <c s="54" r="G45"/>
      <c t="s" s="54" r="H45">
        <v>721</v>
      </c>
      <c s="54" r="I45"/>
      <c s="54" r="J45"/>
      <c s="54" r="K45"/>
      <c s="54" r="L45"/>
    </row>
    <row customHeight="1" r="46" ht="15.0">
      <c t="s" s="54" r="A46">
        <v>722</v>
      </c>
      <c t="s" s="54" r="B46">
        <v>723</v>
      </c>
      <c t="s" s="54" r="C46">
        <v>724</v>
      </c>
      <c s="55" r="D46">
        <v>13.0</v>
      </c>
      <c t="s" s="54" r="E46">
        <v>725</v>
      </c>
      <c s="54" r="F46"/>
      <c t="s" s="54" r="G46">
        <v>726</v>
      </c>
      <c t="s" s="54" r="H46">
        <v>727</v>
      </c>
      <c s="54" r="I46"/>
      <c s="54" r="J46"/>
      <c s="54" r="K46"/>
      <c s="54" r="L46"/>
    </row>
    <row customHeight="1" r="47" ht="15.0">
      <c t="s" s="54" r="A47">
        <v>728</v>
      </c>
      <c t="s" s="54" r="B47">
        <v>729</v>
      </c>
      <c t="s" s="54" r="C47">
        <v>730</v>
      </c>
      <c s="55" r="D47">
        <v>3.0</v>
      </c>
      <c t="s" s="54" r="E47">
        <v>731</v>
      </c>
      <c s="54" r="F47"/>
      <c s="54" r="G47"/>
      <c t="s" s="54" r="H47">
        <v>732</v>
      </c>
      <c s="54" r="I47"/>
      <c s="54" r="J47"/>
      <c s="54" r="K47"/>
      <c s="54" r="L47"/>
    </row>
    <row customHeight="1" r="48" ht="15.0">
      <c t="s" s="54" r="A48">
        <v>733</v>
      </c>
      <c t="s" s="54" r="B48">
        <v>734</v>
      </c>
      <c t="s" s="54" r="C48">
        <v>735</v>
      </c>
      <c s="55" r="D48">
        <v>55.0</v>
      </c>
      <c t="s" s="54" r="E48">
        <v>736</v>
      </c>
      <c s="54" r="F48"/>
      <c s="54" r="G48"/>
      <c t="s" s="54" r="H48">
        <v>737</v>
      </c>
      <c s="54" r="I48"/>
      <c s="54" r="J48"/>
      <c s="54" r="K48"/>
      <c s="54" r="L48"/>
    </row>
    <row customHeight="1" r="49" ht="15.0">
      <c t="s" s="54" r="A49">
        <v>738</v>
      </c>
      <c t="s" s="54" r="B49">
        <v>739</v>
      </c>
      <c t="s" s="54" r="C49">
        <v>740</v>
      </c>
      <c s="55" r="D49">
        <v>11.0</v>
      </c>
      <c t="s" s="54" r="E49">
        <v>741</v>
      </c>
      <c s="54" r="F49"/>
      <c s="54" r="G49"/>
      <c t="s" s="54" r="H49">
        <v>742</v>
      </c>
      <c s="54" r="I49"/>
      <c s="54" r="J49"/>
      <c s="54" r="K49"/>
      <c s="54" r="L49"/>
    </row>
    <row customHeight="1" r="50" ht="15.0">
      <c t="s" s="54" r="A50">
        <v>743</v>
      </c>
      <c t="s" s="54" r="B50">
        <v>744</v>
      </c>
      <c t="s" s="54" r="C50">
        <v>745</v>
      </c>
      <c s="55" r="D50">
        <v>44.0</v>
      </c>
      <c t="s" s="54" r="E50">
        <v>746</v>
      </c>
      <c s="54" r="F50"/>
      <c t="s" s="54" r="G50">
        <v>747</v>
      </c>
      <c t="s" s="54" r="H50">
        <v>748</v>
      </c>
      <c t="s" s="54" r="I50">
        <v>749</v>
      </c>
      <c t="s" s="54" r="J50">
        <v>750</v>
      </c>
      <c s="54" r="K50"/>
      <c s="54" r="L50"/>
    </row>
    <row customHeight="1" r="51" ht="15.0">
      <c t="s" s="54" r="A51">
        <v>751</v>
      </c>
      <c t="s" s="54" r="B51">
        <v>752</v>
      </c>
      <c t="s" s="54" r="C51">
        <v>753</v>
      </c>
      <c s="55" r="D51">
        <v>51.0</v>
      </c>
      <c t="s" s="54" r="E51">
        <v>754</v>
      </c>
      <c s="54" r="F51"/>
      <c s="54" r="G51"/>
      <c t="s" s="54" r="H51">
        <v>755</v>
      </c>
      <c t="s" s="54" r="I51">
        <v>756</v>
      </c>
      <c t="s" s="54" r="J51">
        <v>757</v>
      </c>
      <c s="54" r="K51"/>
      <c s="54" r="L51"/>
    </row>
    <row customHeight="1" r="52" ht="15.0">
      <c t="s" s="54" r="A52">
        <v>758</v>
      </c>
      <c t="s" s="54" r="B52">
        <v>759</v>
      </c>
      <c t="s" s="54" r="C52">
        <v>760</v>
      </c>
      <c s="55" r="D52">
        <v>26.0</v>
      </c>
      <c t="s" s="54" r="E52">
        <v>761</v>
      </c>
      <c s="54" r="F52"/>
      <c t="s" s="54" r="G52">
        <v>762</v>
      </c>
      <c t="s" s="54" r="H52">
        <v>763</v>
      </c>
      <c s="54" r="I52"/>
      <c s="54" r="J52"/>
      <c s="54" r="K52"/>
      <c s="54" r="L52"/>
    </row>
    <row customHeight="1" r="53" ht="15.0">
      <c t="s" s="54" r="A53">
        <v>764</v>
      </c>
      <c t="s" s="54" r="B53">
        <v>765</v>
      </c>
      <c t="s" s="54" r="C53">
        <v>766</v>
      </c>
      <c s="55" r="D53">
        <v>9.0</v>
      </c>
      <c t="s" s="54" r="E53">
        <v>767</v>
      </c>
      <c t="s" s="54" r="F53">
        <v>768</v>
      </c>
      <c s="54" r="G53"/>
      <c t="s" s="54" r="H53">
        <v>769</v>
      </c>
      <c t="s" s="54" r="I53">
        <v>770</v>
      </c>
      <c t="s" s="54" r="J53">
        <v>771</v>
      </c>
      <c s="54" r="K53"/>
      <c s="54" r="L53"/>
    </row>
    <row customHeight="1" r="54" ht="15.0">
      <c t="s" s="54" r="A54">
        <v>772</v>
      </c>
      <c t="s" s="54" r="B54">
        <v>773</v>
      </c>
      <c t="s" s="54" r="C54">
        <v>774</v>
      </c>
      <c s="55" r="D54">
        <v>14.0</v>
      </c>
      <c t="s" s="54" r="E54">
        <v>775</v>
      </c>
      <c t="s" s="54" r="F54">
        <v>776</v>
      </c>
      <c t="s" s="54" r="G54">
        <v>777</v>
      </c>
      <c s="54" r="H54"/>
      <c t="s" s="54" r="I54">
        <v>778</v>
      </c>
      <c s="54" r="J54"/>
      <c s="54" r="K54"/>
      <c s="54" r="L54"/>
    </row>
    <row customHeight="1" r="55" ht="15.0">
      <c t="s" s="54" r="A55">
        <v>779</v>
      </c>
      <c t="s" s="54" r="B55">
        <v>780</v>
      </c>
      <c t="s" s="54" r="C55">
        <v>781</v>
      </c>
      <c s="55" r="D55">
        <v>1.0</v>
      </c>
      <c t="s" s="54" r="E55">
        <v>782</v>
      </c>
      <c s="54" r="F55"/>
      <c s="54" r="G55"/>
      <c t="s" s="54" r="H55">
        <v>783</v>
      </c>
      <c s="54" r="I55"/>
      <c s="54" r="J55"/>
      <c s="54" r="K55"/>
      <c s="54" r="L55"/>
    </row>
    <row customHeight="1" r="56" ht="15.0">
      <c t="s" s="54" r="A56">
        <v>784</v>
      </c>
      <c t="s" s="54" r="B56">
        <v>785</v>
      </c>
      <c t="s" s="54" r="C56">
        <v>786</v>
      </c>
      <c s="55" r="D56">
        <v>15.0</v>
      </c>
      <c t="s" s="54" r="E56">
        <v>787</v>
      </c>
      <c t="s" s="54" r="F56">
        <v>788</v>
      </c>
      <c s="54" r="G56"/>
      <c t="s" s="54" r="H56">
        <v>789</v>
      </c>
      <c s="54" r="I56"/>
      <c s="54" r="J56"/>
      <c s="54" r="K56"/>
      <c s="54" r="L56"/>
    </row>
    <row customHeight="1" r="57" ht="15.0">
      <c t="s" s="54" r="A57">
        <v>790</v>
      </c>
      <c t="s" s="54" r="B57">
        <v>791</v>
      </c>
      <c t="s" s="54" r="C57">
        <v>792</v>
      </c>
      <c s="55" r="D57">
        <v>57.0</v>
      </c>
      <c t="s" s="54" r="E57">
        <v>793</v>
      </c>
      <c s="54" r="F57"/>
      <c t="s" s="54" r="G57">
        <v>794</v>
      </c>
      <c t="s" s="54" r="H57">
        <v>795</v>
      </c>
      <c t="s" s="54" r="I57">
        <v>796</v>
      </c>
      <c t="s" s="54" r="J57">
        <v>797</v>
      </c>
      <c t="s" s="54" r="K57">
        <v>798</v>
      </c>
      <c s="54" r="L57"/>
    </row>
    <row customHeight="1" r="58" ht="15.0">
      <c t="s" s="54" r="A58">
        <v>799</v>
      </c>
      <c t="s" s="54" r="B58">
        <v>800</v>
      </c>
      <c t="s" s="54" r="C58">
        <v>801</v>
      </c>
      <c s="55" r="D58">
        <v>31.0</v>
      </c>
      <c t="s" s="54" r="E58">
        <v>802</v>
      </c>
      <c t="s" s="54" r="F58">
        <v>803</v>
      </c>
      <c s="54" r="G58"/>
      <c t="s" s="54" r="H58">
        <v>804</v>
      </c>
      <c t="s" s="54" r="I58">
        <v>805</v>
      </c>
      <c t="s" s="54" r="J58">
        <v>806</v>
      </c>
      <c s="54" r="K58"/>
      <c s="54" r="L58"/>
    </row>
    <row customHeight="1" r="59" ht="15.0">
      <c t="s" s="54" r="A59">
        <v>807</v>
      </c>
      <c t="s" s="54" r="B59">
        <v>808</v>
      </c>
      <c t="s" s="54" r="C59">
        <v>809</v>
      </c>
      <c s="55" r="D59">
        <v>45.0</v>
      </c>
      <c t="s" s="54" r="E59">
        <v>810</v>
      </c>
      <c s="54" r="F59"/>
      <c s="54" r="G59"/>
      <c t="s" s="54" r="H59">
        <v>811</v>
      </c>
      <c t="s" s="54" r="I59">
        <v>812</v>
      </c>
      <c t="s" s="54" r="J59">
        <v>813</v>
      </c>
      <c s="54" r="K59"/>
      <c s="54" r="L59"/>
    </row>
    <row customHeight="1" r="60" ht="15.0">
      <c t="s" s="54" r="A60">
        <v>814</v>
      </c>
      <c t="s" s="54" r="B60">
        <v>815</v>
      </c>
      <c t="s" s="54" r="C60">
        <v>816</v>
      </c>
      <c s="55" r="D60">
        <v>4.0</v>
      </c>
      <c t="s" s="54" r="E60">
        <v>817</v>
      </c>
      <c s="54" r="F60"/>
      <c s="54" r="G60"/>
      <c t="s" s="54" r="H60">
        <v>818</v>
      </c>
      <c t="s" s="54" r="I60">
        <v>819</v>
      </c>
      <c s="54" r="J60"/>
      <c s="54" r="K60"/>
      <c s="54" r="L60"/>
    </row>
    <row customHeight="1" r="61" ht="15.0">
      <c t="s" s="54" r="A61">
        <v>820</v>
      </c>
      <c t="s" s="54" r="B61">
        <v>821</v>
      </c>
      <c t="s" s="54" r="C61">
        <v>822</v>
      </c>
      <c s="55" r="D61">
        <v>20.0</v>
      </c>
      <c t="s" s="54" r="E61">
        <v>823</v>
      </c>
      <c s="54" r="F61"/>
      <c s="54" r="G61"/>
      <c t="s" s="54" r="H61">
        <v>824</v>
      </c>
      <c s="54" r="I61"/>
      <c s="54" r="J61"/>
      <c s="54" r="K61"/>
      <c s="54" r="L61"/>
    </row>
    <row customHeight="1" r="62" ht="15.0">
      <c t="s" s="54" r="A62">
        <v>825</v>
      </c>
      <c t="s" s="54" r="B62">
        <v>826</v>
      </c>
      <c t="s" s="54" r="C62">
        <v>827</v>
      </c>
      <c s="55" r="D62">
        <v>50.0</v>
      </c>
      <c t="s" s="54" r="E62">
        <v>828</v>
      </c>
      <c s="54" r="F62"/>
      <c t="s" s="54" r="G62">
        <v>829</v>
      </c>
      <c t="s" s="54" r="H62">
        <v>830</v>
      </c>
      <c t="s" s="54" r="I62">
        <v>831</v>
      </c>
      <c t="s" s="54" r="J62">
        <v>832</v>
      </c>
      <c s="54" r="K62"/>
      <c s="54" r="L62"/>
    </row>
    <row customHeight="1" r="63" ht="15.0">
      <c t="s" s="54" r="A63">
        <v>833</v>
      </c>
      <c t="s" s="54" r="B63">
        <v>834</v>
      </c>
      <c t="s" s="54" r="C63">
        <v>835</v>
      </c>
      <c s="55" r="D63">
        <v>17.0</v>
      </c>
      <c t="s" s="54" r="E63">
        <v>836</v>
      </c>
      <c t="s" s="54" r="F63">
        <v>837</v>
      </c>
      <c t="s" s="54" r="G63">
        <v>838</v>
      </c>
      <c t="s" s="54" r="H63">
        <v>839</v>
      </c>
      <c s="54" r="I63"/>
      <c t="s" s="54" r="J63">
        <v>840</v>
      </c>
      <c t="s" s="54" r="K63">
        <v>841</v>
      </c>
      <c s="54" r="L63"/>
    </row>
    <row customHeight="1" r="64" ht="15.0">
      <c t="s" s="54" r="A64">
        <v>842</v>
      </c>
      <c t="s" s="54" r="B64">
        <v>843</v>
      </c>
      <c t="s" s="54" r="C64">
        <v>844</v>
      </c>
      <c s="55" r="D64">
        <v>37.0</v>
      </c>
      <c t="s" s="54" r="E64">
        <v>845</v>
      </c>
      <c s="54" r="F64"/>
      <c s="54" r="G64"/>
      <c s="54" r="H64"/>
      <c s="54" r="I64"/>
      <c s="54" r="J64"/>
      <c s="54" r="K64"/>
      <c s="54" r="L6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D13" ySplit="12.0" xSplit="3.0" activePane="bottomRight" state="frozen"/>
      <selection sqref="D1" activeCell="D1" pane="topRight"/>
      <selection sqref="A13" activeCell="A13" pane="bottomLeft"/>
      <selection sqref="D13" activeCell="D13" pane="bottomRight"/>
    </sheetView>
  </sheetViews>
  <sheetFormatPr customHeight="1" defaultColWidth="17.29" defaultRowHeight="15.75"/>
  <cols>
    <col min="1" customWidth="1" max="6" width="11.43"/>
    <col min="7" customWidth="1" max="14" width="10.71"/>
    <col min="15" customWidth="1" max="15" width="10.29"/>
    <col min="16" customWidth="1" max="60" width="10.71"/>
    <col min="61" customWidth="1" max="61" width="15.43"/>
    <col min="62" customWidth="1" max="65" width="11.57"/>
    <col min="66" customWidth="1" max="66" width="10.71"/>
    <col min="67" customWidth="1" max="68" width="11.57"/>
    <col min="69" customWidth="1" max="69" width="10.71"/>
    <col min="70" customWidth="1" max="77" width="11.57"/>
    <col min="78" customWidth="1" max="104" width="10.71"/>
  </cols>
  <sheetData>
    <row customHeight="1" r="1" ht="15.0">
      <c t="s" s="56" r="A1">
        <v>846</v>
      </c>
      <c s="54" r="B1"/>
      <c s="54" r="C1"/>
      <c s="54" r="D1"/>
      <c s="54" r="E1"/>
      <c s="54" r="F1"/>
      <c s="54" r="O1"/>
      <c s="54" r="BI1"/>
      <c s="54" r="BJ1"/>
      <c s="54" r="BK1"/>
      <c s="54" r="BL1"/>
      <c s="54" r="BM1"/>
      <c s="54" r="BO1"/>
      <c s="54" r="BP1"/>
      <c s="54" r="BR1"/>
      <c s="54" r="BS1"/>
      <c s="54" r="BT1"/>
      <c s="54" r="BU1"/>
      <c s="54" r="BV1"/>
      <c s="54" r="BW1"/>
      <c s="54" r="BX1"/>
      <c s="54" r="BY1"/>
    </row>
    <row customHeight="1" r="2" ht="15.0">
      <c t="s" s="57" r="A2">
        <v>847</v>
      </c>
      <c s="54" r="B2"/>
      <c s="54" r="C2"/>
      <c s="54" r="D2"/>
      <c s="54" r="E2"/>
      <c t="s" s="57" r="F2">
        <v>848</v>
      </c>
      <c s="57" r="G2"/>
      <c s="54" r="O2"/>
      <c s="54" r="BI2"/>
      <c s="54" r="BJ2"/>
      <c s="54" r="BK2"/>
      <c s="54" r="BL2"/>
      <c s="54" r="BM2"/>
      <c s="54" r="BO2"/>
      <c s="54" r="BP2"/>
      <c s="54" r="BR2"/>
      <c s="54" r="BS2"/>
      <c s="54" r="BT2"/>
      <c s="54" r="BU2"/>
      <c s="54" r="BV2"/>
      <c s="54" r="BW2"/>
      <c s="54" r="BX2"/>
      <c s="54" r="BY2"/>
    </row>
    <row customHeight="1" r="3" ht="15.0">
      <c t="s" s="58" r="A3">
        <v>849</v>
      </c>
      <c s="54" r="B3"/>
      <c s="54" r="C3"/>
      <c s="54" r="D3"/>
      <c s="54" r="E3"/>
      <c s="58" r="F3"/>
      <c s="58" r="G3"/>
      <c s="54" r="O3"/>
      <c s="54" r="BI3"/>
      <c s="54" r="BJ3"/>
      <c s="54" r="BK3"/>
      <c s="54" r="BL3"/>
      <c s="54" r="BM3"/>
      <c s="54" r="BO3"/>
      <c s="54" r="BP3"/>
      <c s="54" r="BR3"/>
      <c s="54" r="BS3"/>
      <c s="54" r="BT3"/>
      <c s="54" r="BU3"/>
      <c s="54" r="BV3"/>
      <c s="54" r="BW3"/>
      <c s="54" r="BX3"/>
      <c s="54" r="BY3"/>
    </row>
    <row customHeight="1" r="4" ht="15.0">
      <c t="s" s="59" r="A4">
        <v>850</v>
      </c>
      <c t="s" s="59" r="B4">
        <v>851</v>
      </c>
      <c s="54" r="C4"/>
      <c s="54" r="D4"/>
      <c s="54" r="E4"/>
      <c s="54" r="F4"/>
      <c s="54" r="O4"/>
      <c s="54" r="BI4"/>
      <c s="54" r="BJ4"/>
      <c s="54" r="BK4"/>
      <c s="54" r="BL4"/>
      <c s="54" r="BM4"/>
      <c s="54" r="BO4"/>
      <c s="54" r="BP4"/>
      <c s="54" r="BR4"/>
      <c s="54" r="BS4"/>
      <c s="54" r="BT4"/>
      <c s="54" r="BU4"/>
      <c s="54" r="BV4"/>
      <c s="54" r="BW4"/>
      <c s="54" r="BX4"/>
      <c s="54" r="BY4"/>
    </row>
    <row customHeight="1" r="5" ht="57.0">
      <c t="s" s="60" r="A5">
        <v>852</v>
      </c>
      <c t="s" s="60" r="B5">
        <v>853</v>
      </c>
      <c t="s" s="60" r="C5">
        <v>854</v>
      </c>
      <c t="s" s="60" r="D5">
        <v>855</v>
      </c>
      <c t="s" s="60" r="E5">
        <v>856</v>
      </c>
      <c t="s" s="60" r="F5">
        <v>857</v>
      </c>
      <c t="s" s="60" r="G5">
        <v>858</v>
      </c>
      <c t="s" s="60" r="H5">
        <v>859</v>
      </c>
      <c t="s" s="60" r="I5">
        <v>860</v>
      </c>
      <c t="s" s="60" r="J5">
        <v>861</v>
      </c>
      <c t="s" s="60" r="K5">
        <v>862</v>
      </c>
      <c t="s" s="60" r="L5">
        <v>863</v>
      </c>
      <c t="s" s="60" r="M5">
        <v>864</v>
      </c>
      <c t="s" s="60" r="N5">
        <v>865</v>
      </c>
      <c t="s" s="60" r="O5">
        <v>866</v>
      </c>
      <c t="s" s="60" r="P5">
        <v>867</v>
      </c>
      <c t="s" s="60" r="Q5">
        <v>868</v>
      </c>
      <c t="s" s="60" r="R5">
        <v>869</v>
      </c>
      <c t="s" s="60" r="S5">
        <v>870</v>
      </c>
      <c t="s" s="60" r="T5">
        <v>871</v>
      </c>
      <c t="s" s="60" r="U5">
        <v>872</v>
      </c>
      <c t="s" s="60" r="V5">
        <v>873</v>
      </c>
      <c t="s" s="60" r="W5">
        <v>874</v>
      </c>
      <c t="s" s="60" r="X5">
        <v>875</v>
      </c>
      <c t="s" s="60" r="Y5">
        <v>876</v>
      </c>
      <c t="s" s="60" r="Z5">
        <v>877</v>
      </c>
      <c t="s" s="60" r="AA5">
        <v>878</v>
      </c>
      <c t="s" s="60" r="AB5">
        <v>879</v>
      </c>
      <c t="s" s="60" r="AC5">
        <v>880</v>
      </c>
      <c t="s" s="60" r="AD5">
        <v>881</v>
      </c>
      <c t="s" s="60" r="AE5">
        <v>882</v>
      </c>
      <c t="s" s="60" r="AF5">
        <v>883</v>
      </c>
      <c t="s" s="60" r="AG5">
        <v>884</v>
      </c>
      <c t="s" s="60" r="AH5">
        <v>885</v>
      </c>
      <c t="s" s="60" r="AI5">
        <v>886</v>
      </c>
      <c t="s" s="60" r="AJ5">
        <v>887</v>
      </c>
      <c t="s" s="60" r="AK5">
        <v>888</v>
      </c>
      <c t="s" s="60" r="AL5">
        <v>889</v>
      </c>
      <c t="s" s="60" r="AM5">
        <v>890</v>
      </c>
      <c t="s" s="60" r="AN5">
        <v>891</v>
      </c>
      <c t="s" s="60" r="AO5">
        <v>892</v>
      </c>
      <c t="s" s="60" r="AP5">
        <v>893</v>
      </c>
      <c t="s" s="60" r="AQ5">
        <v>894</v>
      </c>
      <c t="s" s="60" r="AR5">
        <v>895</v>
      </c>
      <c t="s" s="60" r="AS5">
        <v>896</v>
      </c>
      <c t="s" s="60" r="AT5">
        <v>897</v>
      </c>
      <c t="s" s="60" r="AU5">
        <v>898</v>
      </c>
      <c t="s" s="60" r="AV5">
        <v>899</v>
      </c>
      <c t="s" s="60" r="AW5">
        <v>900</v>
      </c>
      <c t="s" s="60" r="AX5">
        <v>901</v>
      </c>
      <c t="s" s="60" r="AY5">
        <v>902</v>
      </c>
      <c t="s" s="60" r="AZ5">
        <v>903</v>
      </c>
      <c t="s" s="60" r="BA5">
        <v>904</v>
      </c>
      <c t="s" s="60" r="BB5">
        <v>905</v>
      </c>
      <c t="s" s="60" r="BC5">
        <v>906</v>
      </c>
      <c t="s" s="60" r="BD5">
        <v>907</v>
      </c>
      <c t="s" s="60" r="BE5">
        <v>908</v>
      </c>
      <c t="s" s="60" r="BF5">
        <v>909</v>
      </c>
      <c t="s" s="60" r="BG5">
        <v>910</v>
      </c>
      <c t="s" s="60" r="BH5">
        <v>911</v>
      </c>
      <c t="s" s="60" r="BI5">
        <v>912</v>
      </c>
      <c t="s" s="60" r="BJ5">
        <v>913</v>
      </c>
      <c t="s" s="60" r="BK5">
        <v>914</v>
      </c>
      <c t="s" s="60" r="BL5">
        <v>915</v>
      </c>
      <c t="s" s="60" r="BM5">
        <v>916</v>
      </c>
      <c t="s" s="60" r="BN5">
        <v>917</v>
      </c>
      <c t="s" s="60" r="BO5">
        <v>918</v>
      </c>
      <c t="s" s="60" r="BP5">
        <v>919</v>
      </c>
      <c t="s" s="60" r="BQ5">
        <v>920</v>
      </c>
      <c t="s" s="60" r="BR5">
        <v>921</v>
      </c>
      <c t="s" s="60" r="BS5">
        <v>922</v>
      </c>
      <c t="s" s="60" r="BT5">
        <v>923</v>
      </c>
      <c t="s" s="60" r="BU5">
        <v>924</v>
      </c>
      <c t="s" s="60" r="BV5">
        <v>925</v>
      </c>
      <c t="s" s="60" r="BW5">
        <v>926</v>
      </c>
      <c t="s" s="60" r="BX5">
        <v>927</v>
      </c>
      <c t="s" s="60" r="BY5">
        <v>928</v>
      </c>
      <c t="s" s="60" r="BZ5">
        <v>929</v>
      </c>
      <c t="s" s="60" r="CA5">
        <v>930</v>
      </c>
      <c t="s" s="60" r="CB5">
        <v>931</v>
      </c>
      <c t="s" s="60" r="CC5">
        <v>932</v>
      </c>
      <c t="s" s="60" r="CD5">
        <v>933</v>
      </c>
      <c t="s" s="60" r="CE5">
        <v>934</v>
      </c>
      <c t="s" s="60" r="CF5">
        <v>935</v>
      </c>
      <c t="s" s="60" r="CG5">
        <v>936</v>
      </c>
      <c t="s" s="60" r="CH5">
        <v>937</v>
      </c>
      <c t="s" s="60" r="CI5">
        <v>938</v>
      </c>
      <c t="s" s="60" r="CJ5">
        <v>939</v>
      </c>
      <c t="s" s="60" r="CK5">
        <v>940</v>
      </c>
      <c t="s" s="60" r="CL5">
        <v>941</v>
      </c>
      <c t="s" s="60" r="CM5">
        <v>942</v>
      </c>
      <c t="s" s="60" r="CN5">
        <v>943</v>
      </c>
      <c t="s" s="60" r="CO5">
        <v>944</v>
      </c>
      <c t="s" s="60" r="CP5">
        <v>945</v>
      </c>
      <c t="s" s="60" r="CQ5">
        <v>946</v>
      </c>
      <c t="s" s="60" r="CR5">
        <v>947</v>
      </c>
      <c t="s" s="60" r="CS5">
        <v>948</v>
      </c>
      <c t="s" s="60" r="CT5">
        <v>949</v>
      </c>
      <c t="s" s="60" r="CU5">
        <v>950</v>
      </c>
      <c t="s" s="60" r="CV5">
        <v>951</v>
      </c>
      <c t="s" s="60" r="CW5">
        <v>952</v>
      </c>
      <c t="s" s="60" r="CX5">
        <v>953</v>
      </c>
      <c t="s" s="60" r="CY5">
        <v>954</v>
      </c>
      <c t="s" s="60" r="CZ5">
        <v>955</v>
      </c>
    </row>
    <row customHeight="1" r="6" ht="15.0">
      <c t="s" s="61" r="A6">
        <v>956</v>
      </c>
      <c t="s" s="61" r="B6">
        <v>957</v>
      </c>
      <c t="s" s="61" r="C6">
        <v>958</v>
      </c>
      <c t="s" s="61" r="D6">
        <v>959</v>
      </c>
      <c t="s" s="61" r="E6">
        <v>960</v>
      </c>
      <c t="s" s="61" r="F6">
        <v>961</v>
      </c>
      <c t="s" s="61" r="G6">
        <v>962</v>
      </c>
      <c t="s" s="61" r="H6">
        <v>963</v>
      </c>
      <c t="s" s="61" r="I6">
        <v>964</v>
      </c>
      <c t="s" s="61" r="J6">
        <v>965</v>
      </c>
      <c t="s" s="61" r="K6">
        <v>966</v>
      </c>
      <c t="s" s="61" r="L6">
        <v>967</v>
      </c>
      <c t="s" s="61" r="M6">
        <v>968</v>
      </c>
      <c t="s" s="61" r="N6">
        <v>969</v>
      </c>
      <c t="s" s="61" r="O6">
        <v>970</v>
      </c>
      <c t="s" s="61" r="P6">
        <v>971</v>
      </c>
      <c t="s" s="61" r="Q6">
        <v>972</v>
      </c>
      <c t="s" s="61" r="R6">
        <v>973</v>
      </c>
      <c t="s" s="61" r="S6">
        <v>974</v>
      </c>
      <c t="s" s="61" r="T6">
        <v>975</v>
      </c>
      <c t="s" s="61" r="U6">
        <v>976</v>
      </c>
      <c t="s" s="61" r="V6">
        <v>977</v>
      </c>
      <c t="s" s="61" r="W6">
        <v>978</v>
      </c>
      <c t="s" s="61" r="X6">
        <v>979</v>
      </c>
      <c t="s" s="61" r="Y6">
        <v>980</v>
      </c>
      <c t="s" s="61" r="Z6">
        <v>981</v>
      </c>
      <c t="s" s="61" r="AA6">
        <v>982</v>
      </c>
      <c t="s" s="61" r="AB6">
        <v>983</v>
      </c>
      <c t="s" s="61" r="AC6">
        <v>984</v>
      </c>
      <c t="s" s="61" r="AD6">
        <v>985</v>
      </c>
      <c t="s" s="61" r="AE6">
        <v>986</v>
      </c>
      <c t="s" s="61" r="AF6">
        <v>987</v>
      </c>
      <c t="s" s="61" r="AG6">
        <v>988</v>
      </c>
      <c t="s" s="61" r="AH6">
        <v>989</v>
      </c>
      <c t="s" s="61" r="AI6">
        <v>990</v>
      </c>
      <c t="s" s="61" r="AJ6">
        <v>991</v>
      </c>
      <c t="s" s="61" r="AK6">
        <v>992</v>
      </c>
      <c t="s" s="61" r="AL6">
        <v>993</v>
      </c>
      <c t="s" s="61" r="AM6">
        <v>994</v>
      </c>
      <c t="s" s="61" r="AN6">
        <v>995</v>
      </c>
      <c t="s" s="61" r="AO6">
        <v>996</v>
      </c>
      <c t="s" s="61" r="AP6">
        <v>997</v>
      </c>
      <c t="s" s="61" r="AQ6">
        <v>998</v>
      </c>
      <c t="s" s="61" r="AR6">
        <v>999</v>
      </c>
      <c t="s" s="61" r="AS6">
        <v>1000</v>
      </c>
      <c t="s" s="61" r="AT6">
        <v>1001</v>
      </c>
      <c t="s" s="61" r="AU6">
        <v>1002</v>
      </c>
      <c t="s" s="61" r="AV6">
        <v>1003</v>
      </c>
      <c t="s" s="61" r="AW6">
        <v>1004</v>
      </c>
      <c t="s" s="61" r="AX6">
        <v>1005</v>
      </c>
      <c t="s" s="61" r="AY6">
        <v>1006</v>
      </c>
      <c t="s" s="61" r="AZ6">
        <v>1007</v>
      </c>
      <c t="s" s="61" r="BA6">
        <v>1008</v>
      </c>
      <c t="s" s="61" r="BB6">
        <v>1009</v>
      </c>
      <c t="s" s="61" r="BC6">
        <v>1010</v>
      </c>
      <c t="s" s="61" r="BD6">
        <v>1011</v>
      </c>
      <c t="s" s="61" r="BE6">
        <v>1012</v>
      </c>
      <c t="s" s="61" r="BF6">
        <v>1013</v>
      </c>
      <c t="s" s="61" r="BG6">
        <v>1014</v>
      </c>
      <c t="s" s="61" r="BH6">
        <v>1015</v>
      </c>
      <c t="s" s="61" r="BI6">
        <v>1016</v>
      </c>
      <c t="s" s="61" r="BJ6">
        <v>1017</v>
      </c>
      <c t="s" s="61" r="BK6">
        <v>1018</v>
      </c>
      <c t="s" s="61" r="BL6">
        <v>1019</v>
      </c>
      <c t="s" s="61" r="BM6">
        <v>1020</v>
      </c>
      <c t="s" s="61" r="BN6">
        <v>1021</v>
      </c>
      <c t="s" s="61" r="BO6">
        <v>1022</v>
      </c>
      <c t="s" s="61" r="BP6">
        <v>1023</v>
      </c>
      <c t="s" s="61" r="BQ6">
        <v>1024</v>
      </c>
      <c t="s" s="61" r="BR6">
        <v>1025</v>
      </c>
      <c t="s" s="61" r="BS6">
        <v>1026</v>
      </c>
      <c t="s" s="61" r="BT6">
        <v>1027</v>
      </c>
      <c t="s" s="61" r="BU6">
        <v>1028</v>
      </c>
      <c t="s" s="61" r="BV6">
        <v>1029</v>
      </c>
      <c t="s" s="61" r="BW6">
        <v>1030</v>
      </c>
      <c t="s" s="61" r="BX6">
        <v>1031</v>
      </c>
      <c t="s" s="61" r="BY6">
        <v>1032</v>
      </c>
      <c t="s" s="61" r="BZ6">
        <v>1033</v>
      </c>
      <c t="s" s="61" r="CA6">
        <v>1034</v>
      </c>
      <c t="s" s="61" r="CB6">
        <v>1035</v>
      </c>
      <c t="s" s="61" r="CC6">
        <v>1036</v>
      </c>
      <c t="s" s="61" r="CD6">
        <v>1037</v>
      </c>
      <c t="s" s="61" r="CE6">
        <v>1038</v>
      </c>
      <c t="s" s="61" r="CF6">
        <v>1039</v>
      </c>
      <c t="s" s="61" r="CG6">
        <v>1040</v>
      </c>
      <c t="s" s="61" r="CH6">
        <v>1041</v>
      </c>
      <c t="s" s="61" r="CI6">
        <v>1042</v>
      </c>
      <c t="s" s="61" r="CJ6">
        <v>1043</v>
      </c>
      <c t="s" s="61" r="CK6">
        <v>1044</v>
      </c>
      <c t="s" s="61" r="CL6">
        <v>1045</v>
      </c>
      <c t="s" s="61" r="CM6">
        <v>1046</v>
      </c>
      <c t="s" s="61" r="CN6">
        <v>1047</v>
      </c>
      <c t="s" s="61" r="CO6">
        <v>1048</v>
      </c>
      <c t="s" s="61" r="CP6">
        <v>1049</v>
      </c>
      <c t="s" s="61" r="CQ6">
        <v>1050</v>
      </c>
      <c t="s" s="61" r="CR6">
        <v>1051</v>
      </c>
      <c t="s" s="61" r="CS6">
        <v>1052</v>
      </c>
      <c t="s" s="61" r="CT6">
        <v>1053</v>
      </c>
      <c t="s" s="61" r="CU6">
        <v>1054</v>
      </c>
      <c t="s" s="61" r="CV6">
        <v>1055</v>
      </c>
      <c t="s" s="61" r="CW6">
        <v>1056</v>
      </c>
      <c t="s" s="61" r="CX6">
        <v>1057</v>
      </c>
      <c t="s" s="61" r="CY6">
        <v>1058</v>
      </c>
      <c t="s" s="61" r="CZ6">
        <v>1059</v>
      </c>
    </row>
    <row customHeight="1" r="7" ht="15.0">
      <c t="s" s="62" r="A7">
        <v>1060</v>
      </c>
      <c t="s" s="62" r="B7">
        <v>1061</v>
      </c>
      <c t="s" s="62" r="C7">
        <v>1062</v>
      </c>
      <c t="s" s="62" r="D7">
        <v>1063</v>
      </c>
      <c t="s" s="62" r="E7">
        <v>1064</v>
      </c>
      <c t="s" s="62" r="F7">
        <v>1065</v>
      </c>
      <c t="s" s="63" r="G7">
        <v>1066</v>
      </c>
      <c t="s" s="62" r="H7">
        <v>1067</v>
      </c>
      <c s="64" r="I7">
        <v>1790.0</v>
      </c>
      <c s="64" r="J7">
        <v>1598.0</v>
      </c>
      <c s="64" r="K7">
        <v>1472.0</v>
      </c>
      <c s="64" r="L7">
        <v>1475.0</v>
      </c>
      <c s="64" r="M7">
        <v>1426.0</v>
      </c>
      <c s="64" r="N7">
        <v>1474.0</v>
      </c>
      <c s="64" r="O7">
        <v>13.44</v>
      </c>
      <c s="64" r="P7">
        <v>349.977005</v>
      </c>
      <c s="64" r="Q7">
        <v>261.453409</v>
      </c>
      <c s="64" r="R7">
        <v>394.238802</v>
      </c>
      <c s="64" r="S7">
        <v>358.182313</v>
      </c>
      <c s="64" r="T7">
        <v>237.778493999999</v>
      </c>
      <c s="64" r="U7">
        <v>188.369976</v>
      </c>
      <c s="64" r="V7">
        <v>288.0</v>
      </c>
      <c s="64" r="W7">
        <v>319.0</v>
      </c>
      <c s="64" r="X7">
        <v>319.0</v>
      </c>
      <c s="64" r="Y7">
        <v>276.0</v>
      </c>
      <c s="64" r="Z7">
        <v>263.0</v>
      </c>
      <c s="64" r="AA7">
        <v>133.0</v>
      </c>
      <c s="64" r="AB7">
        <v>882.118475999999</v>
      </c>
      <c s="64" r="AC7">
        <v>174.988502</v>
      </c>
      <c s="64" r="AD7">
        <v>134.844080999999</v>
      </c>
      <c s="64" r="AE7">
        <v>188.369976</v>
      </c>
      <c s="64" r="AF7">
        <v>182.164467</v>
      </c>
      <c s="64" r="AG7">
        <v>122.491952</v>
      </c>
      <c s="64" r="AH7">
        <v>74.1127769999999</v>
      </c>
      <c s="64" r="AI7">
        <v>5.146721</v>
      </c>
      <c s="64" r="AJ7">
        <v>220.279643999999</v>
      </c>
      <c s="64" r="AK7">
        <v>505.378524</v>
      </c>
      <c s="64" r="AL7">
        <v>156.460308</v>
      </c>
      <c s="64" r="AM7">
        <v>907.881524</v>
      </c>
      <c s="64" r="AN7">
        <v>174.988502</v>
      </c>
      <c s="64" r="AO7">
        <v>126.609328</v>
      </c>
      <c s="64" r="AP7">
        <v>205.868826</v>
      </c>
      <c s="64" r="AQ7">
        <v>176.017845999999</v>
      </c>
      <c s="64" r="AR7">
        <v>115.286542999999</v>
      </c>
      <c s="64" r="AS7">
        <v>106.022446</v>
      </c>
      <c s="64" r="AT7">
        <v>3.088032</v>
      </c>
      <c s="64" r="AU7">
        <v>220.279643999999</v>
      </c>
      <c s="64" r="AV7">
        <v>510.554689</v>
      </c>
      <c s="64" r="AW7">
        <v>177.047191</v>
      </c>
      <c s="64" r="AX7">
        <v>1453.316135</v>
      </c>
      <c s="64" r="AY7">
        <v>28.821636</v>
      </c>
      <c s="64" r="AZ7">
        <v>53.408116</v>
      </c>
      <c s="64" r="BA7">
        <v>57.6432709999999</v>
      </c>
      <c s="64" r="BB7">
        <v>139.990802</v>
      </c>
      <c s="64" r="BC7">
        <v>284.098979999999</v>
      </c>
      <c s="64" r="BD7">
        <v>271.746850999999</v>
      </c>
      <c s="64" r="BE7">
        <v>419.972405999999</v>
      </c>
      <c s="64" r="BF7">
        <v>197.634073</v>
      </c>
      <c s="64" r="BG7">
        <v>1320.0</v>
      </c>
      <c s="64" r="BH7">
        <v>691.601478</v>
      </c>
      <c s="64" r="BI7">
        <v>24.704259</v>
      </c>
      <c s="64" r="BJ7">
        <v>41.055987</v>
      </c>
      <c s="64" r="BK7">
        <v>32.9390119999999</v>
      </c>
      <c s="64" r="BL7">
        <v>61.760648</v>
      </c>
      <c s="64" r="BM7">
        <v>45.291142</v>
      </c>
      <c s="64" r="BN7">
        <v>222.338332</v>
      </c>
      <c s="64" r="BO7">
        <v>201.75145</v>
      </c>
      <c s="64" r="BP7">
        <v>61.760648</v>
      </c>
      <c s="64" r="BQ7">
        <v>761.714656999999</v>
      </c>
      <c s="64" r="BR7">
        <v>4.117377</v>
      </c>
      <c s="64" r="BS7">
        <v>12.35213</v>
      </c>
      <c s="64" r="BT7">
        <v>24.704259</v>
      </c>
      <c s="64" r="BU7">
        <v>78.2301539999999</v>
      </c>
      <c s="64" r="BV7">
        <v>238.807838</v>
      </c>
      <c s="64" r="BW7">
        <v>49.408518</v>
      </c>
      <c s="64" r="BX7">
        <v>218.220956</v>
      </c>
      <c s="64" r="BY7">
        <v>135.873425</v>
      </c>
      <c s="64" r="BZ7">
        <v>193.516696999999</v>
      </c>
      <c s="64" r="CA7">
        <v>0.0</v>
      </c>
      <c s="64" r="CB7">
        <v>0.0</v>
      </c>
      <c s="64" r="CC7">
        <v>0.0</v>
      </c>
      <c s="64" r="CD7">
        <v>4.117377</v>
      </c>
      <c s="64" r="CE7">
        <v>24.704259</v>
      </c>
      <c s="64" r="CF7">
        <v>49.408518</v>
      </c>
      <c s="64" r="CG7">
        <v>0.0</v>
      </c>
      <c s="64" r="CH7">
        <v>115.286542999999</v>
      </c>
      <c s="64" r="CI7">
        <v>745.127373</v>
      </c>
      <c s="64" r="CJ7">
        <v>20.586883</v>
      </c>
      <c s="64" r="CK7">
        <v>53.408116</v>
      </c>
      <c s="64" r="CL7">
        <v>45.291142</v>
      </c>
      <c s="64" r="CM7">
        <v>119.403919</v>
      </c>
      <c s="64" r="CN7">
        <v>247.042592</v>
      </c>
      <c s="64" r="CO7">
        <v>209.986202999999</v>
      </c>
      <c s="64" r="CP7">
        <v>0.0</v>
      </c>
      <c s="64" r="CQ7">
        <v>49.408518</v>
      </c>
      <c s="64" r="CR7">
        <v>514.672065999999</v>
      </c>
      <c s="64" r="CS7">
        <v>8.23475299999999</v>
      </c>
      <c s="64" r="CT7">
        <v>0.0</v>
      </c>
      <c s="64" r="CU7">
        <v>12.35213</v>
      </c>
      <c s="64" r="CV7">
        <v>16.4695059999999</v>
      </c>
      <c s="64" r="CW7">
        <v>12.35213</v>
      </c>
      <c s="64" r="CX7">
        <v>12.35213</v>
      </c>
      <c s="64" r="CY7">
        <v>419.972405999999</v>
      </c>
      <c s="64" r="CZ7">
        <v>32.9390119999999</v>
      </c>
    </row>
    <row customHeight="1" r="8" ht="15.0">
      <c t="s" s="62" r="A8">
        <v>1068</v>
      </c>
      <c t="s" s="62" r="B8">
        <v>1069</v>
      </c>
      <c t="s" s="62" r="C8">
        <v>1070</v>
      </c>
      <c t="s" s="62" r="D8">
        <v>1071</v>
      </c>
      <c t="s" s="62" r="E8">
        <v>1072</v>
      </c>
      <c t="s" s="62" r="F8">
        <v>1073</v>
      </c>
      <c t="s" s="63" r="G8">
        <v>1074</v>
      </c>
      <c t="s" s="62" r="H8">
        <v>1075</v>
      </c>
      <c s="64" r="I8">
        <v>761.0</v>
      </c>
      <c s="64" r="J8">
        <v>672.0</v>
      </c>
      <c s="64" r="K8">
        <v>656.0</v>
      </c>
      <c s="64" r="L8">
        <v>690.0</v>
      </c>
      <c s="64" r="M8">
        <v>790.0</v>
      </c>
      <c s="64" r="N8">
        <v>939.0</v>
      </c>
      <c s="64" r="O8">
        <v>35.13</v>
      </c>
      <c s="64" r="P8">
        <v>135.474172</v>
      </c>
      <c s="64" r="Q8">
        <v>72.06073</v>
      </c>
      <c s="64" r="R8">
        <v>156.611986</v>
      </c>
      <c s="64" r="S8">
        <v>141.23903</v>
      </c>
      <c s="64" r="T8">
        <v>159.533110999999</v>
      </c>
      <c s="64" r="U8">
        <v>96.080973</v>
      </c>
      <c s="64" r="V8">
        <v>96.0</v>
      </c>
      <c s="64" r="W8">
        <v>84.0</v>
      </c>
      <c s="64" r="X8">
        <v>109.0</v>
      </c>
      <c s="64" r="Y8">
        <v>159.0</v>
      </c>
      <c s="64" r="Z8">
        <v>139.0</v>
      </c>
      <c s="64" r="AA8">
        <v>85.0</v>
      </c>
      <c s="64" r="AB8">
        <v>342.048263</v>
      </c>
      <c s="64" r="AC8">
        <v>59.5702029999999</v>
      </c>
      <c s="64" r="AD8">
        <v>27.863482</v>
      </c>
      <c s="64" r="AE8">
        <v>73.9823489999999</v>
      </c>
      <c s="64" r="AF8">
        <v>69.1782999999999</v>
      </c>
      <c s="64" r="AG8">
        <v>77.8255879999999</v>
      </c>
      <c s="64" r="AH8">
        <v>31.706721</v>
      </c>
      <c s="64" r="AI8">
        <v>1.921619</v>
      </c>
      <c s="64" r="AJ8">
        <v>72.06073</v>
      </c>
      <c s="64" r="AK8">
        <v>190.240326</v>
      </c>
      <c s="64" r="AL8">
        <v>79.747207</v>
      </c>
      <c s="64" r="AM8">
        <v>418.951736999999</v>
      </c>
      <c s="64" r="AN8">
        <v>75.903968</v>
      </c>
      <c s="64" r="AO8">
        <v>44.1972469999999</v>
      </c>
      <c s="64" r="AP8">
        <v>82.629637</v>
      </c>
      <c s="64" r="AQ8">
        <v>72.06073</v>
      </c>
      <c s="64" r="AR8">
        <v>81.7075229999999</v>
      </c>
      <c s="64" r="AS8">
        <v>51.8837249999999</v>
      </c>
      <c s="64" r="AT8">
        <v>10.5689069999999</v>
      </c>
      <c s="64" r="AU8">
        <v>96.080973</v>
      </c>
      <c s="64" r="AV8">
        <v>213.299759999999</v>
      </c>
      <c s="64" r="AW8">
        <v>109.571005</v>
      </c>
      <c s="64" r="AX8">
        <v>611.074986999999</v>
      </c>
      <c s="64" r="AY8">
        <v>34.5891499999999</v>
      </c>
      <c s="64" r="AZ8">
        <v>46.118867</v>
      </c>
      <c s="64" r="BA8">
        <v>34.5891499999999</v>
      </c>
      <c s="64" r="BB8">
        <v>84.5512559999999</v>
      </c>
      <c s="64" r="BC8">
        <v>73.021539</v>
      </c>
      <c s="64" r="BD8">
        <v>49.9621059999999</v>
      </c>
      <c s="64" r="BE8">
        <v>242.124051</v>
      </c>
      <c s="64" r="BF8">
        <v>46.118867</v>
      </c>
      <c s="64" r="BG8">
        <v>552.0</v>
      </c>
      <c s="64" r="BH8">
        <v>276.713202</v>
      </c>
      <c s="64" r="BI8">
        <v>15.372956</v>
      </c>
      <c s="64" r="BJ8">
        <v>26.9026719999999</v>
      </c>
      <c s="64" r="BK8">
        <v>11.529717</v>
      </c>
      <c s="64" r="BL8">
        <v>53.805345</v>
      </c>
      <c s="64" r="BM8">
        <v>11.529717</v>
      </c>
      <c s="64" r="BN8">
        <v>46.118867</v>
      </c>
      <c s="64" r="BO8">
        <v>107.610688999999</v>
      </c>
      <c s="64" r="BP8">
        <v>3.843239</v>
      </c>
      <c s="64" r="BQ8">
        <v>334.361785</v>
      </c>
      <c s="64" r="BR8">
        <v>19.2161949999999</v>
      </c>
      <c s="64" r="BS8">
        <v>19.2161949999999</v>
      </c>
      <c s="64" r="BT8">
        <v>23.0594329999999</v>
      </c>
      <c s="64" r="BU8">
        <v>30.745911</v>
      </c>
      <c s="64" r="BV8">
        <v>61.4918229999999</v>
      </c>
      <c s="64" r="BW8">
        <v>3.843239</v>
      </c>
      <c s="64" r="BX8">
        <v>134.513362</v>
      </c>
      <c s="64" r="BY8">
        <v>42.2756279999999</v>
      </c>
      <c s="64" r="BZ8">
        <v>19.2161949999999</v>
      </c>
      <c s="64" r="CA8">
        <v>0.0</v>
      </c>
      <c s="64" r="CB8">
        <v>0.0</v>
      </c>
      <c s="64" r="CC8">
        <v>0.0</v>
      </c>
      <c s="64" r="CD8">
        <v>0.0</v>
      </c>
      <c s="64" r="CE8">
        <v>3.843239</v>
      </c>
      <c s="64" r="CF8">
        <v>3.843239</v>
      </c>
      <c s="64" r="CG8">
        <v>0.0</v>
      </c>
      <c s="64" r="CH8">
        <v>11.529717</v>
      </c>
      <c s="64" r="CI8">
        <v>276.713202</v>
      </c>
      <c s="64" r="CJ8">
        <v>23.0594329999999</v>
      </c>
      <c s="64" r="CK8">
        <v>34.5891499999999</v>
      </c>
      <c s="64" r="CL8">
        <v>23.0594329999999</v>
      </c>
      <c s="64" r="CM8">
        <v>73.021539</v>
      </c>
      <c s="64" r="CN8">
        <v>53.805345</v>
      </c>
      <c s="64" r="CO8">
        <v>42.2756279999999</v>
      </c>
      <c s="64" r="CP8">
        <v>0.0</v>
      </c>
      <c s="64" r="CQ8">
        <v>26.9026719999999</v>
      </c>
      <c s="64" r="CR8">
        <v>315.145591</v>
      </c>
      <c s="64" r="CS8">
        <v>11.529717</v>
      </c>
      <c s="64" r="CT8">
        <v>11.529717</v>
      </c>
      <c s="64" r="CU8">
        <v>11.529717</v>
      </c>
      <c s="64" r="CV8">
        <v>11.529717</v>
      </c>
      <c s="64" r="CW8">
        <v>15.372956</v>
      </c>
      <c s="64" r="CX8">
        <v>3.843239</v>
      </c>
      <c s="64" r="CY8">
        <v>242.124051</v>
      </c>
      <c s="64" r="CZ8">
        <v>7.686478</v>
      </c>
    </row>
    <row customHeight="1" r="9" ht="15.0">
      <c t="s" s="62" r="A9">
        <v>1076</v>
      </c>
      <c t="s" s="62" r="B9">
        <v>1077</v>
      </c>
      <c t="s" s="62" r="C9">
        <v>1078</v>
      </c>
      <c t="s" s="62" r="D9">
        <v>1079</v>
      </c>
      <c t="s" s="62" r="E9">
        <v>1080</v>
      </c>
      <c t="s" s="62" r="F9">
        <v>1081</v>
      </c>
      <c t="s" s="63" r="G9">
        <v>1082</v>
      </c>
      <c t="s" s="62" r="H9">
        <v>1083</v>
      </c>
      <c s="64" r="I9">
        <v>13270.0</v>
      </c>
      <c s="64" r="J9">
        <v>11204.0</v>
      </c>
      <c s="64" r="K9">
        <v>10195.0</v>
      </c>
      <c s="64" r="L9">
        <v>8105.0</v>
      </c>
      <c s="64" r="M9">
        <v>7622.0</v>
      </c>
      <c s="64" r="N9">
        <v>7134.0</v>
      </c>
      <c s="64" r="O9">
        <v>24.76</v>
      </c>
      <c s="64" r="P9">
        <v>2888.98702999999</v>
      </c>
      <c s="64" r="Q9">
        <v>2346.605368</v>
      </c>
      <c s="64" r="R9">
        <v>2987.94897099999</v>
      </c>
      <c s="64" r="S9">
        <v>2838.09812599999</v>
      </c>
      <c s="64" r="T9">
        <v>1433.66917199999</v>
      </c>
      <c s="64" r="U9">
        <v>774.691333999999</v>
      </c>
      <c s="64" r="V9">
        <v>2322.0</v>
      </c>
      <c s="64" r="W9">
        <v>2252.0</v>
      </c>
      <c s="64" r="X9">
        <v>2698.0</v>
      </c>
      <c s="64" r="Y9">
        <v>2076.0</v>
      </c>
      <c s="64" r="Z9">
        <v>1314.0</v>
      </c>
      <c s="64" r="AA9">
        <v>542.0</v>
      </c>
      <c s="64" r="AB9">
        <v>6528.813919</v>
      </c>
      <c s="64" r="AC9">
        <v>1535.728022</v>
      </c>
      <c s="64" r="AD9">
        <v>1169.222536</v>
      </c>
      <c s="64" r="AE9">
        <v>1431.238567</v>
      </c>
      <c s="64" r="AF9">
        <v>1409.535452</v>
      </c>
      <c s="64" r="AG9">
        <v>672.967554999999</v>
      </c>
      <c s="64" r="AH9">
        <v>299.081116</v>
      </c>
      <c s="64" r="AI9">
        <v>11.040672</v>
      </c>
      <c s="64" r="AJ9">
        <v>2036.975515</v>
      </c>
      <c s="64" r="AK9">
        <v>3818.604882</v>
      </c>
      <c s="64" r="AL9">
        <v>673.233522999999</v>
      </c>
      <c s="64" r="AM9">
        <v>6741.18608099999</v>
      </c>
      <c s="64" r="AN9">
        <v>1353.259008</v>
      </c>
      <c s="64" r="AO9">
        <v>1177.382832</v>
      </c>
      <c s="64" r="AP9">
        <v>1556.71040399999</v>
      </c>
      <c s="64" r="AQ9">
        <v>1428.562674</v>
      </c>
      <c s="64" r="AR9">
        <v>760.701617</v>
      </c>
      <c s="64" r="AS9">
        <v>431.083865</v>
      </c>
      <c s="64" r="AT9">
        <v>33.485681</v>
      </c>
      <c s="64" r="AU9">
        <v>1817.01009</v>
      </c>
      <c s="64" r="AV9">
        <v>4039.11484599999</v>
      </c>
      <c s="64" r="AW9">
        <v>885.061145</v>
      </c>
      <c s="64" r="AX9">
        <v>10380.012983</v>
      </c>
      <c s="64" r="AY9">
        <v>10.750806</v>
      </c>
      <c s="64" r="AZ9">
        <v>444.899947</v>
      </c>
      <c s="64" r="BA9">
        <v>615.393174</v>
      </c>
      <c s="64" r="BB9">
        <v>1643.57313</v>
      </c>
      <c s="64" r="BC9">
        <v>2110.124381</v>
      </c>
      <c s="64" r="BD9">
        <v>1583.01998299999</v>
      </c>
      <c s="64" r="BE9">
        <v>2054.447481</v>
      </c>
      <c s="64" r="BF9">
        <v>1917.804081</v>
      </c>
      <c s="64" r="BG9">
        <v>8869.0</v>
      </c>
      <c s="64" r="BH9">
        <v>4999.08581899999</v>
      </c>
      <c s="64" r="BI9">
        <v>9.73302799999999</v>
      </c>
      <c s="64" r="BJ9">
        <v>360.677365</v>
      </c>
      <c s="64" r="BK9">
        <v>417.240864999999</v>
      </c>
      <c s="64" r="BL9">
        <v>769.924556</v>
      </c>
      <c s="64" r="BM9">
        <v>415.181577</v>
      </c>
      <c s="64" r="BN9">
        <v>1316.531962</v>
      </c>
      <c s="64" r="BO9">
        <v>991.100583</v>
      </c>
      <c s="64" r="BP9">
        <v>718.695883999999</v>
      </c>
      <c s="64" r="BQ9">
        <v>5380.92716399999</v>
      </c>
      <c s="64" r="BR9">
        <v>1.017778</v>
      </c>
      <c s="64" r="BS9">
        <v>84.222582</v>
      </c>
      <c s="64" r="BT9">
        <v>198.152309</v>
      </c>
      <c s="64" r="BU9">
        <v>873.648574</v>
      </c>
      <c s="64" r="BV9">
        <v>1694.942804</v>
      </c>
      <c s="64" r="BW9">
        <v>266.488021</v>
      </c>
      <c s="64" r="BX9">
        <v>1063.346898</v>
      </c>
      <c s="64" r="BY9">
        <v>1199.108197</v>
      </c>
      <c s="64" r="BZ9">
        <v>1591.360374</v>
      </c>
      <c s="64" r="CA9">
        <v>0.0</v>
      </c>
      <c s="64" r="CB9">
        <v>16.850012</v>
      </c>
      <c s="64" r="CC9">
        <v>4.624207</v>
      </c>
      <c s="64" r="CD9">
        <v>117.76105</v>
      </c>
      <c s="64" r="CE9">
        <v>279.821597999999</v>
      </c>
      <c s="64" r="CF9">
        <v>214.210794999999</v>
      </c>
      <c s="64" r="CG9">
        <v>0.0</v>
      </c>
      <c s="64" r="CH9">
        <v>958.092712</v>
      </c>
      <c s="64" r="CI9">
        <v>5728.520789</v>
      </c>
      <c s="64" r="CJ9">
        <v>10.750806</v>
      </c>
      <c s="64" r="CK9">
        <v>359.612294</v>
      </c>
      <c s="64" r="CL9">
        <v>515.882777</v>
      </c>
      <c s="64" r="CM9">
        <v>1359.519536</v>
      </c>
      <c s="64" r="CN9">
        <v>1637.216056</v>
      </c>
      <c s="64" r="CO9">
        <v>1209.729073</v>
      </c>
      <c s="64" r="CP9">
        <v>14.5064189999999</v>
      </c>
      <c s="64" r="CQ9">
        <v>621.303827999999</v>
      </c>
      <c s="64" r="CR9">
        <v>3060.13182</v>
      </c>
      <c s="64" r="CS9">
        <v>0.0</v>
      </c>
      <c s="64" r="CT9">
        <v>68.4376409999999</v>
      </c>
      <c s="64" r="CU9">
        <v>94.886189</v>
      </c>
      <c s="64" r="CV9">
        <v>166.292543999999</v>
      </c>
      <c s="64" r="CW9">
        <v>193.086727</v>
      </c>
      <c s="64" r="CX9">
        <v>159.080115</v>
      </c>
      <c s="64" r="CY9">
        <v>2039.941062</v>
      </c>
      <c s="64" r="CZ9">
        <v>338.407540999999</v>
      </c>
    </row>
    <row customHeight="1" r="10" ht="15.0">
      <c t="s" s="62" r="A10">
        <v>1084</v>
      </c>
      <c t="s" s="62" r="B10">
        <v>1085</v>
      </c>
      <c t="s" s="62" r="C10">
        <v>1086</v>
      </c>
      <c t="s" s="62" r="D10">
        <v>1087</v>
      </c>
      <c t="s" s="62" r="E10">
        <v>1088</v>
      </c>
      <c t="s" s="62" r="F10">
        <v>1089</v>
      </c>
      <c t="s" s="63" r="G10">
        <v>1090</v>
      </c>
      <c t="s" s="62" r="H10">
        <v>1091</v>
      </c>
      <c s="64" r="I10">
        <v>2894.0</v>
      </c>
      <c s="64" r="J10">
        <v>2823.0</v>
      </c>
      <c s="64" r="K10">
        <v>2567.0</v>
      </c>
      <c s="64" r="L10">
        <v>2715.0</v>
      </c>
      <c s="64" r="M10">
        <v>2545.0</v>
      </c>
      <c s="64" r="N10">
        <v>2243.0</v>
      </c>
      <c s="64" r="O10">
        <v>28.85</v>
      </c>
      <c s="64" r="P10">
        <v>622.426789999999</v>
      </c>
      <c s="64" r="Q10">
        <v>471.838379999999</v>
      </c>
      <c s="64" r="R10">
        <v>590.102838</v>
      </c>
      <c s="64" r="S10">
        <v>595.910529999999</v>
      </c>
      <c s="64" r="T10">
        <v>381.873101</v>
      </c>
      <c s="64" r="U10">
        <v>231.84836</v>
      </c>
      <c s="64" r="V10">
        <v>629.0</v>
      </c>
      <c s="64" r="W10">
        <v>481.0</v>
      </c>
      <c s="64" r="X10">
        <v>709.0</v>
      </c>
      <c s="64" r="Y10">
        <v>486.0</v>
      </c>
      <c s="64" r="Z10">
        <v>343.0</v>
      </c>
      <c s="64" r="AA10">
        <v>175.0</v>
      </c>
      <c s="64" r="AB10">
        <v>1456.09927599999</v>
      </c>
      <c s="64" r="AC10">
        <v>357.699322999999</v>
      </c>
      <c s="64" r="AD10">
        <v>239.445314999999</v>
      </c>
      <c s="64" r="AE10">
        <v>280.905118</v>
      </c>
      <c s="64" r="AF10">
        <v>294.891864</v>
      </c>
      <c s="64" r="AG10">
        <v>180.68817</v>
      </c>
      <c s="64" r="AH10">
        <v>100.448584999999</v>
      </c>
      <c s="64" r="AI10">
        <v>2.0209</v>
      </c>
      <c s="64" r="AJ10">
        <v>462.78613</v>
      </c>
      <c s="64" r="AK10">
        <v>793.724635</v>
      </c>
      <c s="64" r="AL10">
        <v>199.58851</v>
      </c>
      <c s="64" r="AM10">
        <v>1437.900724</v>
      </c>
      <c s="64" r="AN10">
        <v>264.727466999999</v>
      </c>
      <c s="64" r="AO10">
        <v>232.393065</v>
      </c>
      <c s="64" r="AP10">
        <v>309.19772</v>
      </c>
      <c s="64" r="AQ10">
        <v>301.018666999999</v>
      </c>
      <c s="64" r="AR10">
        <v>201.184931</v>
      </c>
      <c s="64" r="AS10">
        <v>114.371229</v>
      </c>
      <c s="64" r="AT10">
        <v>15.0076459999999</v>
      </c>
      <c s="64" r="AU10">
        <v>351.626172999999</v>
      </c>
      <c s="64" r="AV10">
        <v>831.90853</v>
      </c>
      <c s="64" r="AW10">
        <v>254.366021999999</v>
      </c>
      <c s="64" r="AX10">
        <v>2299.94941199999</v>
      </c>
      <c s="64" r="AY10">
        <v>4.0418</v>
      </c>
      <c s="64" r="AZ10">
        <v>52.5434029999999</v>
      </c>
      <c s="64" r="BA10">
        <v>84.8778049999999</v>
      </c>
      <c s="64" r="BB10">
        <v>206.131812999999</v>
      </c>
      <c s="64" r="BC10">
        <v>436.514428</v>
      </c>
      <c s="64" r="BD10">
        <v>537.559435</v>
      </c>
      <c s="64" r="BE10">
        <v>630.984114999999</v>
      </c>
      <c s="64" r="BF10">
        <v>347.296611999999</v>
      </c>
      <c s="64" r="BG10">
        <v>2224.0</v>
      </c>
      <c s="64" r="BH10">
        <v>1109.109388</v>
      </c>
      <c s="64" r="BI10">
        <v>0.0</v>
      </c>
      <c s="64" r="BJ10">
        <v>40.4180029999999</v>
      </c>
      <c s="64" r="BK10">
        <v>40.4180029999999</v>
      </c>
      <c s="64" r="BL10">
        <v>105.086806999999</v>
      </c>
      <c s="64" r="BM10">
        <v>84.8778049999999</v>
      </c>
      <c s="64" r="BN10">
        <v>400.138225999999</v>
      </c>
      <c s="64" r="BO10">
        <v>297.005745999999</v>
      </c>
      <c s="64" r="BP10">
        <v>141.164798999999</v>
      </c>
      <c s="64" r="BQ10">
        <v>1190.840024</v>
      </c>
      <c s="64" r="BR10">
        <v>4.0418</v>
      </c>
      <c s="64" r="BS10">
        <v>12.125401</v>
      </c>
      <c s="64" r="BT10">
        <v>44.459803</v>
      </c>
      <c s="64" r="BU10">
        <v>101.045007</v>
      </c>
      <c s="64" r="BV10">
        <v>351.636622999999</v>
      </c>
      <c s="64" r="BW10">
        <v>137.421209</v>
      </c>
      <c s="64" r="BX10">
        <v>333.978368999999</v>
      </c>
      <c s="64" r="BY10">
        <v>206.131812999999</v>
      </c>
      <c s="64" r="BZ10">
        <v>343.553022</v>
      </c>
      <c s="64" r="CA10">
        <v>0.0</v>
      </c>
      <c s="64" r="CB10">
        <v>0.0</v>
      </c>
      <c s="64" r="CC10">
        <v>0.0</v>
      </c>
      <c s="64" r="CD10">
        <v>12.125401</v>
      </c>
      <c s="64" r="CE10">
        <v>68.710604</v>
      </c>
      <c s="64" r="CF10">
        <v>88.919606</v>
      </c>
      <c s="64" r="CG10">
        <v>0.0</v>
      </c>
      <c s="64" r="CH10">
        <v>173.797411</v>
      </c>
      <c s="64" r="CI10">
        <v>1131.704073</v>
      </c>
      <c s="64" r="CJ10">
        <v>4.0418</v>
      </c>
      <c s="64" r="CK10">
        <v>32.3344019999999</v>
      </c>
      <c s="64" r="CL10">
        <v>72.7524049999999</v>
      </c>
      <c s="64" r="CM10">
        <v>165.713810999999</v>
      </c>
      <c s="64" r="CN10">
        <v>327.385821</v>
      </c>
      <c s="64" r="CO10">
        <v>408.221826</v>
      </c>
      <c s="64" r="CP10">
        <v>0.0</v>
      </c>
      <c s="64" r="CQ10">
        <v>121.254008</v>
      </c>
      <c s="64" r="CR10">
        <v>824.692317</v>
      </c>
      <c s="64" r="CS10">
        <v>0.0</v>
      </c>
      <c s="64" r="CT10">
        <v>20.209001</v>
      </c>
      <c s="64" r="CU10">
        <v>12.125401</v>
      </c>
      <c s="64" r="CV10">
        <v>28.2926019999999</v>
      </c>
      <c s="64" r="CW10">
        <v>40.4180029999999</v>
      </c>
      <c s="64" r="CX10">
        <v>40.4180029999999</v>
      </c>
      <c s="64" r="CY10">
        <v>630.984114999999</v>
      </c>
      <c s="64" r="CZ10">
        <v>52.245193</v>
      </c>
    </row>
    <row customHeight="1" r="11" ht="15.0">
      <c t="s" s="62" r="A11">
        <v>1092</v>
      </c>
      <c t="s" s="62" r="B11">
        <v>1093</v>
      </c>
      <c t="s" s="62" r="C11">
        <v>1094</v>
      </c>
      <c t="s" s="62" r="D11">
        <v>1095</v>
      </c>
      <c t="s" s="62" r="E11">
        <v>1096</v>
      </c>
      <c t="s" s="62" r="F11">
        <v>1097</v>
      </c>
      <c t="s" s="63" r="G11">
        <v>1098</v>
      </c>
      <c t="s" s="62" r="H11">
        <v>1099</v>
      </c>
      <c s="64" r="I11">
        <v>11127.0</v>
      </c>
      <c s="64" r="J11">
        <v>9256.0</v>
      </c>
      <c s="64" r="K11">
        <v>7176.0</v>
      </c>
      <c s="64" r="L11">
        <v>5971.0</v>
      </c>
      <c s="64" r="M11">
        <v>5119.0</v>
      </c>
      <c s="64" r="N11">
        <v>4676.0</v>
      </c>
      <c s="64" r="O11">
        <v>20.01</v>
      </c>
      <c s="64" r="P11">
        <v>1560.712401</v>
      </c>
      <c s="64" r="Q11">
        <v>1102.34194099999</v>
      </c>
      <c s="64" r="R11">
        <v>1757.53863299999</v>
      </c>
      <c s="64" r="S11">
        <v>2312.814373</v>
      </c>
      <c s="64" r="T11">
        <v>2693.015937</v>
      </c>
      <c s="64" r="U11">
        <v>1700.576716</v>
      </c>
      <c s="64" r="V11">
        <v>1392.0</v>
      </c>
      <c s="64" r="W11">
        <v>1152.0</v>
      </c>
      <c s="64" r="X11">
        <v>1804.0</v>
      </c>
      <c s="64" r="Y11">
        <v>1774.0</v>
      </c>
      <c s="64" r="Z11">
        <v>2116.0</v>
      </c>
      <c s="64" r="AA11">
        <v>1018.0</v>
      </c>
      <c s="64" r="AB11">
        <v>5225.109386</v>
      </c>
      <c s="64" r="AC11">
        <v>800.057463999999</v>
      </c>
      <c s="64" r="AD11">
        <v>580.352348</v>
      </c>
      <c s="64" r="AE11">
        <v>814.546434999999</v>
      </c>
      <c s="64" r="AF11">
        <v>1115.449419</v>
      </c>
      <c s="64" r="AG11">
        <v>1215.850057</v>
      </c>
      <c s="64" r="AH11">
        <v>670.578555</v>
      </c>
      <c s="64" r="AI11">
        <v>28.2751079999999</v>
      </c>
      <c s="64" r="AJ11">
        <v>1061.213569</v>
      </c>
      <c s="64" r="AK11">
        <v>2673.58991999999</v>
      </c>
      <c s="64" r="AL11">
        <v>1490.305897</v>
      </c>
      <c s="64" r="AM11">
        <v>5901.89061399999</v>
      </c>
      <c s="64" r="AN11">
        <v>760.654936</v>
      </c>
      <c s="64" r="AO11">
        <v>521.989594</v>
      </c>
      <c s="64" r="AP11">
        <v>942.992198</v>
      </c>
      <c s="64" r="AQ11">
        <v>1197.36495399999</v>
      </c>
      <c s="64" r="AR11">
        <v>1477.16587899999</v>
      </c>
      <c s="64" r="AS11">
        <v>924.261005999999</v>
      </c>
      <c s="64" r="AT11">
        <v>77.4620469999999</v>
      </c>
      <c s="64" r="AU11">
        <v>1006.834025</v>
      </c>
      <c s="64" r="AV11">
        <v>2914.223218</v>
      </c>
      <c s="64" r="AW11">
        <v>1980.83337099999</v>
      </c>
      <c s="64" r="AX11">
        <v>9566.355562</v>
      </c>
      <c s="64" r="AY11">
        <v>31.513043</v>
      </c>
      <c s="64" r="AZ11">
        <v>406.266231</v>
      </c>
      <c s="64" r="BA11">
        <v>750.458918</v>
      </c>
      <c s="64" r="BB11">
        <v>1113.183293</v>
      </c>
      <c s="64" r="BC11">
        <v>1225.249069</v>
      </c>
      <c s="64" r="BD11">
        <v>607.931155999999</v>
      </c>
      <c s="64" r="BE11">
        <v>4178.22855499999</v>
      </c>
      <c s="64" r="BF11">
        <v>1253.52529699999</v>
      </c>
      <c s="64" r="BG11">
        <v>7938.0</v>
      </c>
      <c s="64" r="BH11">
        <v>4407.10329999999</v>
      </c>
      <c s="64" r="BI11">
        <v>31.513043</v>
      </c>
      <c s="64" r="BJ11">
        <v>274.98237</v>
      </c>
      <c s="64" r="BK11">
        <v>452.291287</v>
      </c>
      <c s="64" r="BL11">
        <v>552.125783999999</v>
      </c>
      <c s="64" r="BM11">
        <v>234.011777999999</v>
      </c>
      <c s="64" r="BN11">
        <v>502.9624</v>
      </c>
      <c s="64" r="BO11">
        <v>1945.818027</v>
      </c>
      <c s="64" r="BP11">
        <v>413.398611</v>
      </c>
      <c s="64" r="BQ11">
        <v>5159.25226099999</v>
      </c>
      <c s="64" r="BR11">
        <v>0.0</v>
      </c>
      <c s="64" r="BS11">
        <v>131.283861</v>
      </c>
      <c s="64" r="BT11">
        <v>298.167630999999</v>
      </c>
      <c s="64" r="BU11">
        <v>561.057508999999</v>
      </c>
      <c s="64" r="BV11">
        <v>991.237291</v>
      </c>
      <c s="64" r="BW11">
        <v>104.968756</v>
      </c>
      <c s="64" r="BX11">
        <v>2232.41052799999</v>
      </c>
      <c s="64" r="BY11">
        <v>840.126685999999</v>
      </c>
      <c s="64" r="BZ11">
        <v>850.219044</v>
      </c>
      <c s="64" r="CA11">
        <v>0.0</v>
      </c>
      <c s="64" r="CB11">
        <v>0.0</v>
      </c>
      <c s="64" r="CC11">
        <v>0.0</v>
      </c>
      <c s="64" r="CD11">
        <v>29.204775</v>
      </c>
      <c s="64" r="CE11">
        <v>145.903206</v>
      </c>
      <c s="64" r="CF11">
        <v>127.971723999999</v>
      </c>
      <c s="64" r="CG11">
        <v>0.0</v>
      </c>
      <c s="64" r="CH11">
        <v>547.139338999999</v>
      </c>
      <c s="64" r="CI11">
        <v>3494.425107</v>
      </c>
      <c s="64" r="CJ11">
        <v>27.5916239999999</v>
      </c>
      <c s="64" r="CK11">
        <v>329.717629999999</v>
      </c>
      <c s="64" r="CL11">
        <v>614.237183999999</v>
      </c>
      <c s="64" r="CM11">
        <v>899.443445999999</v>
      </c>
      <c s="64" r="CN11">
        <v>917.087038</v>
      </c>
      <c s="64" r="CO11">
        <v>388.028805999999</v>
      </c>
      <c s="64" r="CP11">
        <v>17.150735</v>
      </c>
      <c s="64" r="CQ11">
        <v>301.168643999999</v>
      </c>
      <c s="64" r="CR11">
        <v>5221.71140999999</v>
      </c>
      <c s="64" r="CS11">
        <v>3.921419</v>
      </c>
      <c s="64" r="CT11">
        <v>76.548601</v>
      </c>
      <c s="64" r="CU11">
        <v>136.221734</v>
      </c>
      <c s="64" r="CV11">
        <v>184.535070999999</v>
      </c>
      <c s="64" r="CW11">
        <v>162.258825</v>
      </c>
      <c s="64" r="CX11">
        <v>91.930626</v>
      </c>
      <c s="64" r="CY11">
        <v>4161.07782</v>
      </c>
      <c s="64" r="CZ11">
        <v>405.217313999999</v>
      </c>
    </row>
    <row customHeight="1" r="12" ht="15.0">
      <c t="s" s="62" r="A12">
        <v>1100</v>
      </c>
      <c t="s" s="62" r="B12">
        <v>1101</v>
      </c>
      <c t="s" s="62" r="C12">
        <v>1102</v>
      </c>
      <c t="s" s="62" r="D12">
        <v>1103</v>
      </c>
      <c t="s" s="62" r="E12">
        <v>1104</v>
      </c>
      <c t="s" s="62" r="F12">
        <v>1105</v>
      </c>
      <c t="s" s="63" r="G12">
        <v>1106</v>
      </c>
      <c t="s" s="62" r="H12">
        <v>1107</v>
      </c>
      <c s="64" r="I12">
        <v>896.0</v>
      </c>
      <c s="64" r="J12">
        <v>769.0</v>
      </c>
      <c s="64" r="K12">
        <v>758.0</v>
      </c>
      <c s="64" r="L12">
        <v>796.0</v>
      </c>
      <c s="64" r="M12">
        <v>777.0</v>
      </c>
      <c s="64" r="N12">
        <v>853.0</v>
      </c>
      <c s="64" r="O12">
        <v>13.82</v>
      </c>
      <c s="64" r="P12">
        <v>184.043242999999</v>
      </c>
      <c s="64" r="Q12">
        <v>144.328649</v>
      </c>
      <c s="64" r="R12">
        <v>168.544864999999</v>
      </c>
      <c s="64" r="S12">
        <v>204.384864999999</v>
      </c>
      <c s="64" r="T12">
        <v>120.112432</v>
      </c>
      <c s="64" r="U12">
        <v>74.585946</v>
      </c>
      <c s="64" r="V12">
        <v>131.0</v>
      </c>
      <c s="64" r="W12">
        <v>113.0</v>
      </c>
      <c s="64" r="X12">
        <v>147.0</v>
      </c>
      <c s="64" r="Y12">
        <v>136.0</v>
      </c>
      <c s="64" r="Z12">
        <v>159.0</v>
      </c>
      <c s="64" r="AA12">
        <v>83.0</v>
      </c>
      <c s="64" r="AB12">
        <v>445.578377999999</v>
      </c>
      <c s="64" r="AC12">
        <v>100.739459</v>
      </c>
      <c s="64" r="AD12">
        <v>65.868108</v>
      </c>
      <c s="64" r="AE12">
        <v>82.3351349999999</v>
      </c>
      <c s="64" r="AF12">
        <v>99.7708109999999</v>
      </c>
      <c s="64" r="AG12">
        <v>61.0248649999999</v>
      </c>
      <c s="64" r="AH12">
        <v>32.934054</v>
      </c>
      <c s="64" r="AI12">
        <v>2.905946</v>
      </c>
      <c s="64" r="AJ12">
        <v>128.83027</v>
      </c>
      <c s="64" r="AK12">
        <v>247.005405</v>
      </c>
      <c s="64" r="AL12">
        <v>69.742703</v>
      </c>
      <c s="64" r="AM12">
        <v>450.421622</v>
      </c>
      <c s="64" r="AN12">
        <v>83.3037839999999</v>
      </c>
      <c s="64" r="AO12">
        <v>78.460541</v>
      </c>
      <c s="64" r="AP12">
        <v>86.2097299999999</v>
      </c>
      <c s="64" r="AQ12">
        <v>104.614054</v>
      </c>
      <c s="64" r="AR12">
        <v>59.0875679999999</v>
      </c>
      <c s="64" r="AS12">
        <v>30.9967569999999</v>
      </c>
      <c s="64" r="AT12">
        <v>7.749189</v>
      </c>
      <c s="64" r="AU12">
        <v>115.269189</v>
      </c>
      <c s="64" r="AV12">
        <v>252.817297</v>
      </c>
      <c s="64" r="AW12">
        <v>82.3351349999999</v>
      </c>
      <c s="64" r="AX12">
        <v>716.8</v>
      </c>
      <c s="64" r="AY12">
        <v>15.498378</v>
      </c>
      <c s="64" r="AZ12">
        <v>7.749189</v>
      </c>
      <c s="64" r="BA12">
        <v>19.372973</v>
      </c>
      <c s="64" r="BB12">
        <v>65.868108</v>
      </c>
      <c s="64" r="BC12">
        <v>112.363243</v>
      </c>
      <c s="64" r="BD12">
        <v>166.607567999999</v>
      </c>
      <c s="64" r="BE12">
        <v>201.478918999999</v>
      </c>
      <c s="64" r="BF12">
        <v>127.861622</v>
      </c>
      <c s="64" r="BG12">
        <v>640.0</v>
      </c>
      <c s="64" r="BH12">
        <v>333.215134999999</v>
      </c>
      <c s="64" r="BI12">
        <v>11.623784</v>
      </c>
      <c s="64" r="BJ12">
        <v>7.749189</v>
      </c>
      <c s="64" r="BK12">
        <v>11.623784</v>
      </c>
      <c s="64" r="BL12">
        <v>30.9967569999999</v>
      </c>
      <c s="64" r="BM12">
        <v>15.498378</v>
      </c>
      <c s="64" r="BN12">
        <v>127.861622</v>
      </c>
      <c s="64" r="BO12">
        <v>89.1156759999999</v>
      </c>
      <c s="64" r="BP12">
        <v>38.745946</v>
      </c>
      <c s="64" r="BQ12">
        <v>383.584864999999</v>
      </c>
      <c s="64" r="BR12">
        <v>3.87459499999999</v>
      </c>
      <c s="64" r="BS12">
        <v>0.0</v>
      </c>
      <c s="64" r="BT12">
        <v>7.749189</v>
      </c>
      <c s="64" r="BU12">
        <v>34.8713509999999</v>
      </c>
      <c s="64" r="BV12">
        <v>96.8648649999999</v>
      </c>
      <c s="64" r="BW12">
        <v>38.745946</v>
      </c>
      <c s="64" r="BX12">
        <v>112.363243</v>
      </c>
      <c s="64" r="BY12">
        <v>89.1156759999999</v>
      </c>
      <c s="64" r="BZ12">
        <v>92.9902699999999</v>
      </c>
      <c s="64" r="CA12">
        <v>0.0</v>
      </c>
      <c s="64" r="CB12">
        <v>0.0</v>
      </c>
      <c s="64" r="CC12">
        <v>0.0</v>
      </c>
      <c s="64" r="CD12">
        <v>0.0</v>
      </c>
      <c s="64" r="CE12">
        <v>15.498378</v>
      </c>
      <c s="64" r="CF12">
        <v>19.372973</v>
      </c>
      <c s="64" r="CG12">
        <v>0.0</v>
      </c>
      <c s="64" r="CH12">
        <v>58.1189189999999</v>
      </c>
      <c s="64" r="CI12">
        <v>375.835675999999</v>
      </c>
      <c s="64" r="CJ12">
        <v>15.498378</v>
      </c>
      <c s="64" r="CK12">
        <v>3.87459499999999</v>
      </c>
      <c s="64" r="CL12">
        <v>15.498378</v>
      </c>
      <c s="64" r="CM12">
        <v>61.9935139999999</v>
      </c>
      <c s="64" r="CN12">
        <v>96.8648649999999</v>
      </c>
      <c s="64" r="CO12">
        <v>135.610811</v>
      </c>
      <c s="64" r="CP12">
        <v>3.87459499999999</v>
      </c>
      <c s="64" r="CQ12">
        <v>42.620541</v>
      </c>
      <c s="64" r="CR12">
        <v>247.974054</v>
      </c>
      <c s="64" r="CS12">
        <v>0.0</v>
      </c>
      <c s="64" r="CT12">
        <v>3.87459499999999</v>
      </c>
      <c s="64" r="CU12">
        <v>3.87459499999999</v>
      </c>
      <c s="64" r="CV12">
        <v>3.87459499999999</v>
      </c>
      <c s="64" r="CW12">
        <v>0.0</v>
      </c>
      <c s="64" r="CX12">
        <v>11.623784</v>
      </c>
      <c s="64" r="CY12">
        <v>197.604323999999</v>
      </c>
      <c s="64" r="CZ12">
        <v>27.1221619999999</v>
      </c>
    </row>
    <row customHeight="1" r="13" ht="15.0">
      <c t="s" s="62" r="A13">
        <v>1108</v>
      </c>
      <c t="s" s="62" r="B13">
        <v>1109</v>
      </c>
      <c t="s" s="62" r="C13">
        <v>1110</v>
      </c>
      <c t="s" s="62" r="D13">
        <v>1111</v>
      </c>
      <c t="s" s="62" r="E13">
        <v>1112</v>
      </c>
      <c t="s" s="62" r="F13">
        <v>1113</v>
      </c>
      <c t="s" s="63" r="G13">
        <v>1114</v>
      </c>
      <c t="s" s="62" r="H13">
        <v>1115</v>
      </c>
      <c s="64" r="I13">
        <v>1083.0</v>
      </c>
      <c s="64" r="J13">
        <v>821.0</v>
      </c>
      <c s="64" r="K13">
        <v>757.0</v>
      </c>
      <c s="64" r="L13">
        <v>652.0</v>
      </c>
      <c s="64" r="M13">
        <v>556.0</v>
      </c>
      <c s="64" r="N13">
        <v>541.0</v>
      </c>
      <c s="64" r="O13">
        <v>7.6</v>
      </c>
      <c s="64" r="P13">
        <v>252.880506</v>
      </c>
      <c s="64" r="Q13">
        <v>156.958507</v>
      </c>
      <c s="64" r="R13">
        <v>266.150048</v>
      </c>
      <c s="64" r="S13">
        <v>207.682903</v>
      </c>
      <c s="64" r="T13">
        <v>136.860162</v>
      </c>
      <c s="64" r="U13">
        <v>62.467874</v>
      </c>
      <c s="64" r="V13">
        <v>158.0</v>
      </c>
      <c s="64" r="W13">
        <v>138.0</v>
      </c>
      <c s="64" r="X13">
        <v>195.0</v>
      </c>
      <c s="64" r="Y13">
        <v>162.0</v>
      </c>
      <c s="64" r="Z13">
        <v>106.0</v>
      </c>
      <c s="64" r="AA13">
        <v>62.0</v>
      </c>
      <c s="64" r="AB13">
        <v>530.342849</v>
      </c>
      <c s="64" r="AC13">
        <v>129.289886</v>
      </c>
      <c s="64" r="AD13">
        <v>73.693933</v>
      </c>
      <c s="64" r="AE13">
        <v>132.11796</v>
      </c>
      <c s="64" r="AF13">
        <v>102.405855</v>
      </c>
      <c s="64" r="AG13">
        <v>69.865677</v>
      </c>
      <c s="64" r="AH13">
        <v>20.0983449999999</v>
      </c>
      <c s="64" r="AI13">
        <v>2.871192</v>
      </c>
      <c s="64" r="AJ13">
        <v>154.173552</v>
      </c>
      <c s="64" r="AK13">
        <v>317.788389</v>
      </c>
      <c s="64" r="AL13">
        <v>58.3809079999999</v>
      </c>
      <c s="64" r="AM13">
        <v>552.657151</v>
      </c>
      <c s="64" r="AN13">
        <v>123.59062</v>
      </c>
      <c s="64" r="AO13">
        <v>83.2645739999999</v>
      </c>
      <c s="64" r="AP13">
        <v>134.032087999999</v>
      </c>
      <c s="64" r="AQ13">
        <v>105.277047999999</v>
      </c>
      <c s="64" r="AR13">
        <v>66.9944849999999</v>
      </c>
      <c s="64" r="AS13">
        <v>33.669716</v>
      </c>
      <c s="64" r="AT13">
        <v>5.828621</v>
      </c>
      <c s="64" r="AU13">
        <v>158.044926</v>
      </c>
      <c s="64" r="AV13">
        <v>326.401966</v>
      </c>
      <c s="64" r="AW13">
        <v>68.2102589999999</v>
      </c>
      <c s="64" r="AX13">
        <v>804.106291</v>
      </c>
      <c s="64" r="AY13">
        <v>3.828256</v>
      </c>
      <c s="64" r="AZ13">
        <v>38.282563</v>
      </c>
      <c s="64" r="BA13">
        <v>53.5955879999999</v>
      </c>
      <c s="64" r="BB13">
        <v>137.817226</v>
      </c>
      <c s="64" r="BC13">
        <v>149.301995</v>
      </c>
      <c s="64" r="BD13">
        <v>111.019431999999</v>
      </c>
      <c s="64" r="BE13">
        <v>252.837387</v>
      </c>
      <c s="64" r="BF13">
        <v>57.423844</v>
      </c>
      <c s="64" r="BG13">
        <v>672.0</v>
      </c>
      <c s="64" r="BH13">
        <v>394.310396</v>
      </c>
      <c s="64" r="BI13">
        <v>3.828256</v>
      </c>
      <c s="64" r="BJ13">
        <v>30.6260499999999</v>
      </c>
      <c s="64" r="BK13">
        <v>26.797794</v>
      </c>
      <c s="64" r="BL13">
        <v>76.5651249999999</v>
      </c>
      <c s="64" r="BM13">
        <v>30.6260499999999</v>
      </c>
      <c s="64" r="BN13">
        <v>91.878151</v>
      </c>
      <c s="64" r="BO13">
        <v>126.332457</v>
      </c>
      <c s="64" r="BP13">
        <v>7.656513</v>
      </c>
      <c s="64" r="BQ13">
        <v>409.795894999999</v>
      </c>
      <c s="64" r="BR13">
        <v>0.0</v>
      </c>
      <c s="64" r="BS13">
        <v>7.656513</v>
      </c>
      <c s="64" r="BT13">
        <v>26.797794</v>
      </c>
      <c s="64" r="BU13">
        <v>61.2520999999999</v>
      </c>
      <c s="64" r="BV13">
        <v>118.675945</v>
      </c>
      <c s="64" r="BW13">
        <v>19.1412809999999</v>
      </c>
      <c s="64" r="BX13">
        <v>126.50493</v>
      </c>
      <c s="64" r="BY13">
        <v>49.767332</v>
      </c>
      <c s="64" r="BZ13">
        <v>68.908613</v>
      </c>
      <c s="64" r="CA13">
        <v>0.0</v>
      </c>
      <c s="64" r="CB13">
        <v>0.0</v>
      </c>
      <c s="64" r="CC13">
        <v>0.0</v>
      </c>
      <c s="64" r="CD13">
        <v>3.828256</v>
      </c>
      <c s="64" r="CE13">
        <v>15.313025</v>
      </c>
      <c s="64" r="CF13">
        <v>15.313025</v>
      </c>
      <c s="64" r="CG13">
        <v>0.0</v>
      </c>
      <c s="64" r="CH13">
        <v>34.454306</v>
      </c>
      <c s="64" r="CI13">
        <v>424.936446999999</v>
      </c>
      <c s="64" r="CJ13">
        <v>3.828256</v>
      </c>
      <c s="64" r="CK13">
        <v>30.6260499999999</v>
      </c>
      <c s="64" r="CL13">
        <v>49.767332</v>
      </c>
      <c s="64" r="CM13">
        <v>118.675945</v>
      </c>
      <c s="64" r="CN13">
        <v>114.847688</v>
      </c>
      <c s="64" r="CO13">
        <v>91.878151</v>
      </c>
      <c s="64" r="CP13">
        <v>0.0</v>
      </c>
      <c s="64" r="CQ13">
        <v>15.313025</v>
      </c>
      <c s="64" r="CR13">
        <v>310.261232</v>
      </c>
      <c s="64" r="CS13">
        <v>0.0</v>
      </c>
      <c s="64" r="CT13">
        <v>7.656513</v>
      </c>
      <c s="64" r="CU13">
        <v>3.828256</v>
      </c>
      <c s="64" r="CV13">
        <v>15.313025</v>
      </c>
      <c s="64" r="CW13">
        <v>19.1412809999999</v>
      </c>
      <c s="64" r="CX13">
        <v>3.828256</v>
      </c>
      <c s="64" r="CY13">
        <v>252.837387</v>
      </c>
      <c s="64" r="CZ13">
        <v>7.656513</v>
      </c>
    </row>
    <row customHeight="1" r="14" ht="15.0">
      <c t="s" s="62" r="A14">
        <v>1116</v>
      </c>
      <c t="s" s="62" r="B14">
        <v>1117</v>
      </c>
      <c t="s" s="62" r="C14">
        <v>1118</v>
      </c>
      <c t="s" s="62" r="D14">
        <v>1119</v>
      </c>
      <c t="s" s="62" r="E14">
        <v>1120</v>
      </c>
      <c t="s" s="62" r="F14">
        <v>1121</v>
      </c>
      <c t="s" s="63" r="G14">
        <v>1122</v>
      </c>
      <c t="s" s="62" r="H14">
        <v>1123</v>
      </c>
      <c s="64" r="I14">
        <v>285.0</v>
      </c>
      <c s="64" r="J14">
        <v>243.0</v>
      </c>
      <c s="64" r="K14">
        <v>208.0</v>
      </c>
      <c s="64" r="L14">
        <v>200.0</v>
      </c>
      <c s="64" r="M14">
        <v>214.0</v>
      </c>
      <c s="64" r="N14">
        <v>216.0</v>
      </c>
      <c s="64" r="O14">
        <v>8.74</v>
      </c>
      <c s="64" r="P14">
        <v>68.0</v>
      </c>
      <c s="64" r="Q14">
        <v>29.0</v>
      </c>
      <c s="64" r="R14">
        <v>61.0</v>
      </c>
      <c s="64" r="S14">
        <v>47.0</v>
      </c>
      <c s="64" r="T14">
        <v>55.0</v>
      </c>
      <c s="64" r="U14">
        <v>25.0</v>
      </c>
      <c s="64" r="V14">
        <v>43.0</v>
      </c>
      <c s="64" r="W14">
        <v>46.0</v>
      </c>
      <c s="64" r="X14">
        <v>47.0</v>
      </c>
      <c s="64" r="Y14">
        <v>52.0</v>
      </c>
      <c s="64" r="Z14">
        <v>39.0</v>
      </c>
      <c s="64" r="AA14">
        <v>16.0</v>
      </c>
      <c s="64" r="AB14">
        <v>132.0</v>
      </c>
      <c s="64" r="AC14">
        <v>34.0</v>
      </c>
      <c s="64" r="AD14">
        <v>9.0</v>
      </c>
      <c s="64" r="AE14">
        <v>31.0</v>
      </c>
      <c s="64" r="AF14">
        <v>19.0</v>
      </c>
      <c s="64" r="AG14">
        <v>28.0</v>
      </c>
      <c s="64" r="AH14">
        <v>10.0</v>
      </c>
      <c s="64" r="AI14">
        <v>1.0</v>
      </c>
      <c s="64" r="AJ14">
        <v>38.0</v>
      </c>
      <c s="64" r="AK14">
        <v>69.0</v>
      </c>
      <c s="64" r="AL14">
        <v>25.0</v>
      </c>
      <c s="64" r="AM14">
        <v>153.0</v>
      </c>
      <c s="64" r="AN14">
        <v>34.0</v>
      </c>
      <c s="64" r="AO14">
        <v>20.0</v>
      </c>
      <c s="64" r="AP14">
        <v>30.0</v>
      </c>
      <c s="64" r="AQ14">
        <v>28.0</v>
      </c>
      <c s="64" r="AR14">
        <v>27.0</v>
      </c>
      <c s="64" r="AS14">
        <v>13.0</v>
      </c>
      <c s="64" r="AT14">
        <v>1.0</v>
      </c>
      <c s="64" r="AU14">
        <v>44.0</v>
      </c>
      <c s="64" r="AV14">
        <v>81.0</v>
      </c>
      <c s="64" r="AW14">
        <v>28.0</v>
      </c>
      <c s="64" r="AX14">
        <v>228.0</v>
      </c>
      <c s="64" r="AY14">
        <v>24.0</v>
      </c>
      <c s="64" r="AZ14">
        <v>4.0</v>
      </c>
      <c s="64" r="BA14">
        <v>8.0</v>
      </c>
      <c s="64" r="BB14">
        <v>40.0</v>
      </c>
      <c s="64" r="BC14">
        <v>24.0</v>
      </c>
      <c s="64" r="BD14">
        <v>12.0</v>
      </c>
      <c s="64" r="BE14">
        <v>92.0</v>
      </c>
      <c s="64" r="BF14">
        <v>24.0</v>
      </c>
      <c s="64" r="BG14">
        <v>176.0</v>
      </c>
      <c s="64" r="BH14">
        <v>104.0</v>
      </c>
      <c s="64" r="BI14">
        <v>12.0</v>
      </c>
      <c s="64" r="BJ14">
        <v>4.0</v>
      </c>
      <c s="64" r="BK14">
        <v>4.0</v>
      </c>
      <c s="64" r="BL14">
        <v>20.0</v>
      </c>
      <c s="64" r="BM14">
        <v>0.0</v>
      </c>
      <c s="64" r="BN14">
        <v>12.0</v>
      </c>
      <c s="64" r="BO14">
        <v>40.0</v>
      </c>
      <c s="64" r="BP14">
        <v>12.0</v>
      </c>
      <c s="64" r="BQ14">
        <v>124.0</v>
      </c>
      <c s="64" r="BR14">
        <v>12.0</v>
      </c>
      <c s="64" r="BS14">
        <v>0.0</v>
      </c>
      <c s="64" r="BT14">
        <v>4.0</v>
      </c>
      <c s="64" r="BU14">
        <v>20.0</v>
      </c>
      <c s="64" r="BV14">
        <v>24.0</v>
      </c>
      <c s="64" r="BW14">
        <v>0.0</v>
      </c>
      <c s="64" r="BX14">
        <v>52.0</v>
      </c>
      <c s="64" r="BY14">
        <v>12.0</v>
      </c>
      <c s="64" r="BZ14">
        <v>16.0</v>
      </c>
      <c s="64" r="CA14">
        <v>0.0</v>
      </c>
      <c s="64" r="CB14">
        <v>0.0</v>
      </c>
      <c s="64" r="CC14">
        <v>0.0</v>
      </c>
      <c s="64" r="CD14">
        <v>0.0</v>
      </c>
      <c s="64" r="CE14">
        <v>0.0</v>
      </c>
      <c s="64" r="CF14">
        <v>0.0</v>
      </c>
      <c s="64" r="CG14">
        <v>0.0</v>
      </c>
      <c s="64" r="CH14">
        <v>16.0</v>
      </c>
      <c s="64" r="CI14">
        <v>104.0</v>
      </c>
      <c s="64" r="CJ14">
        <v>12.0</v>
      </c>
      <c s="64" r="CK14">
        <v>4.0</v>
      </c>
      <c s="64" r="CL14">
        <v>8.0</v>
      </c>
      <c s="64" r="CM14">
        <v>40.0</v>
      </c>
      <c s="64" r="CN14">
        <v>20.0</v>
      </c>
      <c s="64" r="CO14">
        <v>12.0</v>
      </c>
      <c s="64" r="CP14">
        <v>0.0</v>
      </c>
      <c s="64" r="CQ14">
        <v>8.0</v>
      </c>
      <c s="64" r="CR14">
        <v>108.0</v>
      </c>
      <c s="64" r="CS14">
        <v>12.0</v>
      </c>
      <c s="64" r="CT14">
        <v>0.0</v>
      </c>
      <c s="64" r="CU14">
        <v>0.0</v>
      </c>
      <c s="64" r="CV14">
        <v>0.0</v>
      </c>
      <c s="64" r="CW14">
        <v>4.0</v>
      </c>
      <c s="64" r="CX14">
        <v>0.0</v>
      </c>
      <c s="64" r="CY14">
        <v>92.0</v>
      </c>
      <c s="64" r="CZ14">
        <v>0.0</v>
      </c>
    </row>
    <row customHeight="1" r="15" ht="15.0">
      <c t="s" s="62" r="A15">
        <v>1124</v>
      </c>
      <c t="s" s="62" r="B15">
        <v>1125</v>
      </c>
      <c t="s" s="62" r="C15">
        <v>1126</v>
      </c>
      <c t="s" s="62" r="D15">
        <v>1127</v>
      </c>
      <c t="s" s="62" r="E15">
        <v>1128</v>
      </c>
      <c t="s" s="62" r="F15">
        <v>1129</v>
      </c>
      <c t="s" s="63" r="G15">
        <v>1130</v>
      </c>
      <c t="s" s="62" r="H15">
        <v>1131</v>
      </c>
      <c s="64" r="I15">
        <v>10975.0</v>
      </c>
      <c s="64" r="J15">
        <v>11459.0</v>
      </c>
      <c s="64" r="K15">
        <v>11770.0</v>
      </c>
      <c s="64" r="L15">
        <v>13293.0</v>
      </c>
      <c s="64" r="M15">
        <v>13892.0</v>
      </c>
      <c s="64" r="N15">
        <v>14986.0</v>
      </c>
      <c s="64" r="O15">
        <v>7.56</v>
      </c>
      <c s="64" r="P15">
        <v>937.804447999999</v>
      </c>
      <c s="64" r="Q15">
        <v>1108.430985</v>
      </c>
      <c s="64" r="R15">
        <v>1230.97491199999</v>
      </c>
      <c s="64" r="S15">
        <v>1899.393587</v>
      </c>
      <c s="64" r="T15">
        <v>2714.449422</v>
      </c>
      <c s="64" r="U15">
        <v>3083.94664599999</v>
      </c>
      <c s="64" r="V15">
        <v>1155.0</v>
      </c>
      <c s="64" r="W15">
        <v>1442.0</v>
      </c>
      <c s="64" r="X15">
        <v>1672.0</v>
      </c>
      <c s="64" r="Y15">
        <v>1934.0</v>
      </c>
      <c s="64" r="Z15">
        <v>2772.0</v>
      </c>
      <c s="64" r="AA15">
        <v>2484.0</v>
      </c>
      <c s="64" r="AB15">
        <v>4606.47431599999</v>
      </c>
      <c s="64" r="AC15">
        <v>509.788521</v>
      </c>
      <c s="64" r="AD15">
        <v>503.544639</v>
      </c>
      <c s="64" r="AE15">
        <v>621.494488</v>
      </c>
      <c s="64" r="AF15">
        <v>855.9914</v>
      </c>
      <c s="64" r="AG15">
        <v>1082.60017799999</v>
      </c>
      <c s="64" r="AH15">
        <v>953.549950999999</v>
      </c>
      <c s="64" r="AI15">
        <v>79.505138</v>
      </c>
      <c s="64" r="AJ15">
        <v>694.222616</v>
      </c>
      <c s="64" r="AK15">
        <v>2165.677493</v>
      </c>
      <c s="64" r="AL15">
        <v>1746.574206</v>
      </c>
      <c s="64" r="AM15">
        <v>6368.525684</v>
      </c>
      <c s="64" r="AN15">
        <v>428.015925999999</v>
      </c>
      <c s="64" r="AO15">
        <v>604.886346</v>
      </c>
      <c s="64" r="AP15">
        <v>609.480423999999</v>
      </c>
      <c s="64" r="AQ15">
        <v>1043.40218699999</v>
      </c>
      <c s="64" r="AR15">
        <v>1631.849244</v>
      </c>
      <c s="64" r="AS15">
        <v>1834.92374399999</v>
      </c>
      <c s="64" r="AT15">
        <v>215.967812</v>
      </c>
      <c s="64" r="AU15">
        <v>655.502854999999</v>
      </c>
      <c s="64" r="AV15">
        <v>2548.73534699999</v>
      </c>
      <c s="64" r="AW15">
        <v>3164.287482</v>
      </c>
      <c s="64" r="AX15">
        <v>10025.195426</v>
      </c>
      <c s="64" r="AY15">
        <v>24.8655049999999</v>
      </c>
      <c s="64" r="AZ15">
        <v>456.666614999999</v>
      </c>
      <c s="64" r="BA15">
        <v>570.300694</v>
      </c>
      <c s="64" r="BB15">
        <v>784.908218</v>
      </c>
      <c s="64" r="BC15">
        <v>1106.02992599999</v>
      </c>
      <c s="64" r="BD15">
        <v>580.955808</v>
      </c>
      <c s="64" r="BE15">
        <v>5226.30856099999</v>
      </c>
      <c s="64" r="BF15">
        <v>1275.160098</v>
      </c>
      <c s="64" r="BG15">
        <v>10320.0</v>
      </c>
      <c s="64" r="BH15">
        <v>4101.68584699999</v>
      </c>
      <c s="64" r="BI15">
        <v>20.893225</v>
      </c>
      <c s="64" r="BJ15">
        <v>275.708033</v>
      </c>
      <c s="64" r="BK15">
        <v>322.590764999999</v>
      </c>
      <c s="64" r="BL15">
        <v>381.990685999999</v>
      </c>
      <c s="64" r="BM15">
        <v>231.553876</v>
      </c>
      <c s="64" r="BN15">
        <v>482.358519</v>
      </c>
      <c s="64" r="BO15">
        <v>2020.497284</v>
      </c>
      <c s="64" r="BP15">
        <v>366.093458</v>
      </c>
      <c s="64" r="BQ15">
        <v>5923.509578</v>
      </c>
      <c s="64" r="BR15">
        <v>3.97228</v>
      </c>
      <c s="64" r="BS15">
        <v>180.958581</v>
      </c>
      <c s="64" r="BT15">
        <v>247.709927999999</v>
      </c>
      <c s="64" r="BU15">
        <v>402.917531999999</v>
      </c>
      <c s="64" r="BV15">
        <v>874.476049999999</v>
      </c>
      <c s="64" r="BW15">
        <v>98.597289</v>
      </c>
      <c s="64" r="BX15">
        <v>3205.81127699999</v>
      </c>
      <c s="64" r="BY15">
        <v>909.06664</v>
      </c>
      <c s="64" r="BZ15">
        <v>724.411342999999</v>
      </c>
      <c s="64" r="CA15">
        <v>0.0</v>
      </c>
      <c s="64" r="CB15">
        <v>5.304476</v>
      </c>
      <c s="64" r="CC15">
        <v>10.759287</v>
      </c>
      <c s="64" r="CD15">
        <v>45.2789799999999</v>
      </c>
      <c s="64" r="CE15">
        <v>107.772831999999</v>
      </c>
      <c s="64" r="CF15">
        <v>128.768271</v>
      </c>
      <c s="64" r="CG15">
        <v>0.0</v>
      </c>
      <c s="64" r="CH15">
        <v>426.527496999999</v>
      </c>
      <c s="64" r="CI15">
        <v>2856.33029799999</v>
      </c>
      <c s="64" r="CJ15">
        <v>24.8655049999999</v>
      </c>
      <c s="64" r="CK15">
        <v>289.728279999999</v>
      </c>
      <c s="64" r="CL15">
        <v>373.603011999999</v>
      </c>
      <c s="64" r="CM15">
        <v>603.170614</v>
      </c>
      <c s="64" r="CN15">
        <v>834.354082999999</v>
      </c>
      <c s="64" r="CO15">
        <v>369.309695999999</v>
      </c>
      <c s="64" r="CP15">
        <v>14.218501</v>
      </c>
      <c s="64" r="CQ15">
        <v>347.080605999999</v>
      </c>
      <c s="64" r="CR15">
        <v>6444.453784</v>
      </c>
      <c s="64" r="CS15">
        <v>0.0</v>
      </c>
      <c s="64" r="CT15">
        <v>161.633859</v>
      </c>
      <c s="64" r="CU15">
        <v>185.938393999999</v>
      </c>
      <c s="64" r="CV15">
        <v>136.458625</v>
      </c>
      <c s="64" r="CW15">
        <v>163.903010999999</v>
      </c>
      <c s="64" r="CX15">
        <v>82.877841</v>
      </c>
      <c s="64" r="CY15">
        <v>5212.09006</v>
      </c>
      <c s="64" r="CZ15">
        <v>501.551993999999</v>
      </c>
    </row>
    <row customHeight="1" r="16" ht="15.0">
      <c t="s" s="62" r="A16">
        <v>1132</v>
      </c>
      <c t="s" s="62" r="B16">
        <v>1133</v>
      </c>
      <c t="s" s="62" r="C16">
        <v>1134</v>
      </c>
      <c t="s" s="62" r="D16">
        <v>1135</v>
      </c>
      <c t="s" s="62" r="E16">
        <v>1136</v>
      </c>
      <c t="s" s="62" r="F16">
        <v>1137</v>
      </c>
      <c t="s" s="63" r="G16">
        <v>1138</v>
      </c>
      <c t="s" s="62" r="H16">
        <v>1139</v>
      </c>
      <c s="64" r="I16">
        <v>433.0</v>
      </c>
      <c s="64" r="J16">
        <v>309.0</v>
      </c>
      <c s="64" r="K16">
        <v>304.0</v>
      </c>
      <c s="64" r="L16">
        <v>302.0</v>
      </c>
      <c s="64" r="M16">
        <v>291.0</v>
      </c>
      <c s="64" r="N16">
        <v>242.0</v>
      </c>
      <c s="64" r="O16">
        <v>6.77</v>
      </c>
      <c s="64" r="P16">
        <v>92.0</v>
      </c>
      <c s="64" r="Q16">
        <v>69.0</v>
      </c>
      <c s="64" r="R16">
        <v>117.0</v>
      </c>
      <c s="64" r="S16">
        <v>89.0</v>
      </c>
      <c s="64" r="T16">
        <v>37.0</v>
      </c>
      <c s="64" r="U16">
        <v>29.0</v>
      </c>
      <c s="64" r="V16">
        <v>65.0</v>
      </c>
      <c s="64" r="W16">
        <v>48.0</v>
      </c>
      <c s="64" r="X16">
        <v>90.0</v>
      </c>
      <c s="64" r="Y16">
        <v>45.0</v>
      </c>
      <c s="64" r="Z16">
        <v>49.0</v>
      </c>
      <c s="64" r="AA16">
        <v>12.0</v>
      </c>
      <c s="64" r="AB16">
        <v>213.0</v>
      </c>
      <c s="64" r="AC16">
        <v>47.0</v>
      </c>
      <c s="64" r="AD16">
        <v>29.0</v>
      </c>
      <c s="64" r="AE16">
        <v>63.0</v>
      </c>
      <c s="64" r="AF16">
        <v>44.0</v>
      </c>
      <c s="64" r="AG16">
        <v>17.0</v>
      </c>
      <c s="64" r="AH16">
        <v>13.0</v>
      </c>
      <c s="64" r="AI16">
        <v>0.0</v>
      </c>
      <c s="64" r="AJ16">
        <v>54.0</v>
      </c>
      <c s="64" r="AK16">
        <v>134.0</v>
      </c>
      <c s="64" r="AL16">
        <v>25.0</v>
      </c>
      <c s="64" r="AM16">
        <v>220.0</v>
      </c>
      <c s="64" r="AN16">
        <v>45.0</v>
      </c>
      <c s="64" r="AO16">
        <v>40.0</v>
      </c>
      <c s="64" r="AP16">
        <v>54.0</v>
      </c>
      <c s="64" r="AQ16">
        <v>45.0</v>
      </c>
      <c s="64" r="AR16">
        <v>20.0</v>
      </c>
      <c s="64" r="AS16">
        <v>16.0</v>
      </c>
      <c s="64" r="AT16">
        <v>0.0</v>
      </c>
      <c s="64" r="AU16">
        <v>53.0</v>
      </c>
      <c s="64" r="AV16">
        <v>140.0</v>
      </c>
      <c s="64" r="AW16">
        <v>27.0</v>
      </c>
      <c s="64" r="AX16">
        <v>348.0</v>
      </c>
      <c s="64" r="AY16">
        <v>0.0</v>
      </c>
      <c s="64" r="AZ16">
        <v>8.0</v>
      </c>
      <c s="64" r="BA16">
        <v>0.0</v>
      </c>
      <c s="64" r="BB16">
        <v>52.0</v>
      </c>
      <c s="64" r="BC16">
        <v>84.0</v>
      </c>
      <c s="64" r="BD16">
        <v>108.0</v>
      </c>
      <c s="64" r="BE16">
        <v>64.0</v>
      </c>
      <c s="64" r="BF16">
        <v>32.0</v>
      </c>
      <c s="64" r="BG16">
        <v>232.0</v>
      </c>
      <c s="64" r="BH16">
        <v>180.0</v>
      </c>
      <c s="64" r="BI16">
        <v>0.0</v>
      </c>
      <c s="64" r="BJ16">
        <v>8.0</v>
      </c>
      <c s="64" r="BK16">
        <v>0.0</v>
      </c>
      <c s="64" r="BL16">
        <v>32.0</v>
      </c>
      <c s="64" r="BM16">
        <v>12.0</v>
      </c>
      <c s="64" r="BN16">
        <v>84.0</v>
      </c>
      <c s="64" r="BO16">
        <v>40.0</v>
      </c>
      <c s="64" r="BP16">
        <v>4.0</v>
      </c>
      <c s="64" r="BQ16">
        <v>168.0</v>
      </c>
      <c s="64" r="BR16">
        <v>0.0</v>
      </c>
      <c s="64" r="BS16">
        <v>0.0</v>
      </c>
      <c s="64" r="BT16">
        <v>0.0</v>
      </c>
      <c s="64" r="BU16">
        <v>20.0</v>
      </c>
      <c s="64" r="BV16">
        <v>72.0</v>
      </c>
      <c s="64" r="BW16">
        <v>24.0</v>
      </c>
      <c s="64" r="BX16">
        <v>24.0</v>
      </c>
      <c s="64" r="BY16">
        <v>28.0</v>
      </c>
      <c s="64" r="BZ16">
        <v>28.0</v>
      </c>
      <c s="64" r="CA16">
        <v>0.0</v>
      </c>
      <c s="64" r="CB16">
        <v>0.0</v>
      </c>
      <c s="64" r="CC16">
        <v>0.0</v>
      </c>
      <c s="64" r="CD16">
        <v>0.0</v>
      </c>
      <c s="64" r="CE16">
        <v>8.0</v>
      </c>
      <c s="64" r="CF16">
        <v>12.0</v>
      </c>
      <c s="64" r="CG16">
        <v>0.0</v>
      </c>
      <c s="64" r="CH16">
        <v>8.0</v>
      </c>
      <c s="64" r="CI16">
        <v>232.0</v>
      </c>
      <c s="64" r="CJ16">
        <v>0.0</v>
      </c>
      <c s="64" r="CK16">
        <v>0.0</v>
      </c>
      <c s="64" r="CL16">
        <v>0.0</v>
      </c>
      <c s="64" r="CM16">
        <v>52.0</v>
      </c>
      <c s="64" r="CN16">
        <v>72.0</v>
      </c>
      <c s="64" r="CO16">
        <v>96.0</v>
      </c>
      <c s="64" r="CP16">
        <v>0.0</v>
      </c>
      <c s="64" r="CQ16">
        <v>12.0</v>
      </c>
      <c s="64" r="CR16">
        <v>88.0</v>
      </c>
      <c s="64" r="CS16">
        <v>0.0</v>
      </c>
      <c s="64" r="CT16">
        <v>8.0</v>
      </c>
      <c s="64" r="CU16">
        <v>0.0</v>
      </c>
      <c s="64" r="CV16">
        <v>0.0</v>
      </c>
      <c s="64" r="CW16">
        <v>4.0</v>
      </c>
      <c s="64" r="CX16">
        <v>0.0</v>
      </c>
      <c s="64" r="CY16">
        <v>64.0</v>
      </c>
      <c s="64" r="CZ16">
        <v>12.0</v>
      </c>
    </row>
    <row customHeight="1" r="17" ht="15.0">
      <c t="s" s="62" r="A17">
        <v>1140</v>
      </c>
      <c t="s" s="62" r="B17">
        <v>1141</v>
      </c>
      <c t="s" s="62" r="C17">
        <v>1142</v>
      </c>
      <c t="s" s="62" r="D17">
        <v>1143</v>
      </c>
      <c t="s" s="62" r="E17">
        <v>1144</v>
      </c>
      <c t="s" s="62" r="F17">
        <v>1145</v>
      </c>
      <c t="s" s="63" r="G17">
        <v>1146</v>
      </c>
      <c t="s" s="62" r="H17">
        <v>1147</v>
      </c>
      <c s="64" r="I17">
        <v>5576.0</v>
      </c>
      <c s="64" r="J17">
        <v>4669.0</v>
      </c>
      <c s="64" r="K17">
        <v>3911.0</v>
      </c>
      <c s="64" r="L17">
        <v>3051.0</v>
      </c>
      <c s="64" r="M17">
        <v>2656.0</v>
      </c>
      <c s="64" r="N17">
        <v>2741.0</v>
      </c>
      <c s="64" r="O17">
        <v>48.25</v>
      </c>
      <c s="64" r="P17">
        <v>727.0</v>
      </c>
      <c s="64" r="Q17">
        <v>624.0</v>
      </c>
      <c s="64" r="R17">
        <v>867.0</v>
      </c>
      <c s="64" r="S17">
        <v>1084.0</v>
      </c>
      <c s="64" r="T17">
        <v>1303.0</v>
      </c>
      <c s="64" r="U17">
        <v>971.0</v>
      </c>
      <c s="64" r="V17">
        <v>692.0</v>
      </c>
      <c s="64" r="W17">
        <v>603.0</v>
      </c>
      <c s="64" r="X17">
        <v>910.0</v>
      </c>
      <c s="64" r="Y17">
        <v>787.0</v>
      </c>
      <c s="64" r="Z17">
        <v>1058.0</v>
      </c>
      <c s="64" r="AA17">
        <v>619.0</v>
      </c>
      <c s="64" r="AB17">
        <v>2604.0</v>
      </c>
      <c s="64" r="AC17">
        <v>379.0</v>
      </c>
      <c s="64" r="AD17">
        <v>319.0</v>
      </c>
      <c s="64" r="AE17">
        <v>400.0</v>
      </c>
      <c s="64" r="AF17">
        <v>548.0</v>
      </c>
      <c s="64" r="AG17">
        <v>581.0</v>
      </c>
      <c s="64" r="AH17">
        <v>361.0</v>
      </c>
      <c s="64" r="AI17">
        <v>16.0</v>
      </c>
      <c s="64" r="AJ17">
        <v>492.0</v>
      </c>
      <c s="64" r="AK17">
        <v>1378.0</v>
      </c>
      <c s="64" r="AL17">
        <v>734.0</v>
      </c>
      <c s="64" r="AM17">
        <v>2972.0</v>
      </c>
      <c s="64" r="AN17">
        <v>348.0</v>
      </c>
      <c s="64" r="AO17">
        <v>305.0</v>
      </c>
      <c s="64" r="AP17">
        <v>467.0</v>
      </c>
      <c s="64" r="AQ17">
        <v>536.0</v>
      </c>
      <c s="64" r="AR17">
        <v>722.0</v>
      </c>
      <c s="64" r="AS17">
        <v>523.0</v>
      </c>
      <c s="64" r="AT17">
        <v>71.0</v>
      </c>
      <c s="64" r="AU17">
        <v>461.0</v>
      </c>
      <c s="64" r="AV17">
        <v>1481.0</v>
      </c>
      <c s="64" r="AW17">
        <v>1030.0</v>
      </c>
      <c s="64" r="AX17">
        <v>4800.0</v>
      </c>
      <c s="64" r="AY17">
        <v>32.0</v>
      </c>
      <c s="64" r="AZ17">
        <v>216.0</v>
      </c>
      <c s="64" r="BA17">
        <v>256.0</v>
      </c>
      <c s="64" r="BB17">
        <v>524.0</v>
      </c>
      <c s="64" r="BC17">
        <v>724.0</v>
      </c>
      <c s="64" r="BD17">
        <v>348.0</v>
      </c>
      <c s="64" r="BE17">
        <v>2160.0</v>
      </c>
      <c s="64" r="BF17">
        <v>540.0</v>
      </c>
      <c s="64" r="BG17">
        <v>4013.0</v>
      </c>
      <c s="64" r="BH17">
        <v>2208.0</v>
      </c>
      <c s="64" r="BI17">
        <v>32.0</v>
      </c>
      <c s="64" r="BJ17">
        <v>128.0</v>
      </c>
      <c s="64" r="BK17">
        <v>160.0</v>
      </c>
      <c s="64" r="BL17">
        <v>272.0</v>
      </c>
      <c s="64" r="BM17">
        <v>188.0</v>
      </c>
      <c s="64" r="BN17">
        <v>304.0</v>
      </c>
      <c s="64" r="BO17">
        <v>984.0</v>
      </c>
      <c s="64" r="BP17">
        <v>140.0</v>
      </c>
      <c s="64" r="BQ17">
        <v>2592.0</v>
      </c>
      <c s="64" r="BR17">
        <v>0.0</v>
      </c>
      <c s="64" r="BS17">
        <v>88.0</v>
      </c>
      <c s="64" r="BT17">
        <v>96.0</v>
      </c>
      <c s="64" r="BU17">
        <v>252.0</v>
      </c>
      <c s="64" r="BV17">
        <v>536.0</v>
      </c>
      <c s="64" r="BW17">
        <v>44.0</v>
      </c>
      <c s="64" r="BX17">
        <v>1176.0</v>
      </c>
      <c s="64" r="BY17">
        <v>400.0</v>
      </c>
      <c s="64" r="BZ17">
        <v>424.0</v>
      </c>
      <c s="64" r="CA17">
        <v>0.0</v>
      </c>
      <c s="64" r="CB17">
        <v>4.0</v>
      </c>
      <c s="64" r="CC17">
        <v>0.0</v>
      </c>
      <c s="64" r="CD17">
        <v>40.0</v>
      </c>
      <c s="64" r="CE17">
        <v>120.0</v>
      </c>
      <c s="64" r="CF17">
        <v>80.0</v>
      </c>
      <c s="64" r="CG17">
        <v>0.0</v>
      </c>
      <c s="64" r="CH17">
        <v>180.0</v>
      </c>
      <c s="64" r="CI17">
        <v>1716.0</v>
      </c>
      <c s="64" r="CJ17">
        <v>32.0</v>
      </c>
      <c s="64" r="CK17">
        <v>180.0</v>
      </c>
      <c s="64" r="CL17">
        <v>208.0</v>
      </c>
      <c s="64" r="CM17">
        <v>408.0</v>
      </c>
      <c s="64" r="CN17">
        <v>512.0</v>
      </c>
      <c s="64" r="CO17">
        <v>216.0</v>
      </c>
      <c s="64" r="CP17">
        <v>4.0</v>
      </c>
      <c s="64" r="CQ17">
        <v>156.0</v>
      </c>
      <c s="64" r="CR17">
        <v>2660.0</v>
      </c>
      <c s="64" r="CS17">
        <v>0.0</v>
      </c>
      <c s="64" r="CT17">
        <v>32.0</v>
      </c>
      <c s="64" r="CU17">
        <v>48.0</v>
      </c>
      <c s="64" r="CV17">
        <v>76.0</v>
      </c>
      <c s="64" r="CW17">
        <v>92.0</v>
      </c>
      <c s="64" r="CX17">
        <v>52.0</v>
      </c>
      <c s="64" r="CY17">
        <v>2156.0</v>
      </c>
      <c s="64" r="CZ17">
        <v>204.0</v>
      </c>
    </row>
    <row customHeight="1" r="18" ht="15.0">
      <c t="s" s="62" r="A18">
        <v>1148</v>
      </c>
      <c t="s" s="62" r="B18">
        <v>1149</v>
      </c>
      <c t="s" s="62" r="C18">
        <v>1150</v>
      </c>
      <c t="s" s="62" r="D18">
        <v>1151</v>
      </c>
      <c t="s" s="62" r="E18">
        <v>1152</v>
      </c>
      <c t="s" s="62" r="F18">
        <v>1153</v>
      </c>
      <c t="s" s="63" r="G18">
        <v>1154</v>
      </c>
      <c t="s" s="62" r="H18">
        <v>1155</v>
      </c>
      <c s="64" r="I18">
        <v>3146.0</v>
      </c>
      <c s="64" r="J18">
        <v>2820.0</v>
      </c>
      <c s="64" r="K18">
        <v>2729.0</v>
      </c>
      <c s="64" r="L18">
        <v>1902.0</v>
      </c>
      <c s="64" r="M18">
        <v>932.0</v>
      </c>
      <c s="64" r="N18">
        <v>685.0</v>
      </c>
      <c s="64" r="O18">
        <v>32.6</v>
      </c>
      <c s="64" r="P18">
        <v>635.969344999999</v>
      </c>
      <c s="64" r="Q18">
        <v>403.577539</v>
      </c>
      <c s="64" r="R18">
        <v>688.568312999999</v>
      </c>
      <c s="64" r="S18">
        <v>758.381488999999</v>
      </c>
      <c s="64" r="T18">
        <v>459.331708999999</v>
      </c>
      <c s="64" r="U18">
        <v>200.171605</v>
      </c>
      <c s="64" r="V18">
        <v>581.0</v>
      </c>
      <c s="64" r="W18">
        <v>580.0</v>
      </c>
      <c s="64" r="X18">
        <v>699.0</v>
      </c>
      <c s="64" r="Y18">
        <v>653.0</v>
      </c>
      <c s="64" r="Z18">
        <v>202.0</v>
      </c>
      <c s="64" r="AA18">
        <v>105.0</v>
      </c>
      <c s="64" r="AB18">
        <v>1539.40532699999</v>
      </c>
      <c s="64" r="AC18">
        <v>331.851673</v>
      </c>
      <c s="64" r="AD18">
        <v>206.570494</v>
      </c>
      <c s="64" r="AE18">
        <v>325.157259</v>
      </c>
      <c s="64" r="AF18">
        <v>377.756227</v>
      </c>
      <c s="64" r="AG18">
        <v>232.391806</v>
      </c>
      <c s="64" r="AH18">
        <v>59.858997</v>
      </c>
      <c s="64" r="AI18">
        <v>5.81887099999999</v>
      </c>
      <c s="64" r="AJ18">
        <v>424.617125999999</v>
      </c>
      <c s="64" r="AK18">
        <v>933.392602</v>
      </c>
      <c s="64" r="AL18">
        <v>181.395599</v>
      </c>
      <c s="64" r="AM18">
        <v>1606.594673</v>
      </c>
      <c s="64" r="AN18">
        <v>304.117672</v>
      </c>
      <c s="64" r="AO18">
        <v>197.007045</v>
      </c>
      <c s="64" r="AP18">
        <v>363.411053999999</v>
      </c>
      <c s="64" r="AQ18">
        <v>380.625262</v>
      </c>
      <c s="64" r="AR18">
        <v>226.939904</v>
      </c>
      <c s="64" r="AS18">
        <v>108.012728999999</v>
      </c>
      <c s="64" r="AT18">
        <v>26.4810079999999</v>
      </c>
      <c s="64" r="AU18">
        <v>402.621194</v>
      </c>
      <c s="64" r="AV18">
        <v>958.257568999999</v>
      </c>
      <c s="64" r="AW18">
        <v>245.71591</v>
      </c>
      <c s="64" r="AX18">
        <v>2456.593185</v>
      </c>
      <c s="64" r="AY18">
        <v>11.476139</v>
      </c>
      <c s="64" r="AZ18">
        <v>133.888283</v>
      </c>
      <c s="64" r="BA18">
        <v>317.5065</v>
      </c>
      <c s="64" r="BB18">
        <v>497.299336999999</v>
      </c>
      <c s="64" r="BC18">
        <v>386.363331</v>
      </c>
      <c s="64" r="BD18">
        <v>237.17353</v>
      </c>
      <c s="64" r="BE18">
        <v>578.331842</v>
      </c>
      <c s="64" r="BF18">
        <v>294.554222999999</v>
      </c>
      <c s="64" r="BG18">
        <v>2262.0</v>
      </c>
      <c s="64" r="BH18">
        <v>1136.784133</v>
      </c>
      <c s="64" r="BI18">
        <v>7.65075899999999</v>
      </c>
      <c s="64" r="BJ18">
        <v>118.586765</v>
      </c>
      <c s="64" r="BK18">
        <v>183.618216999999</v>
      </c>
      <c s="64" r="BL18">
        <v>244.824288999999</v>
      </c>
      <c s="64" r="BM18">
        <v>49.729934</v>
      </c>
      <c s="64" r="BN18">
        <v>175.967457999999</v>
      </c>
      <c s="64" r="BO18">
        <v>260.772223999999</v>
      </c>
      <c s="64" r="BP18">
        <v>95.634488</v>
      </c>
      <c s="64" r="BQ18">
        <v>1319.809052</v>
      </c>
      <c s="64" r="BR18">
        <v>3.82538</v>
      </c>
      <c s="64" r="BS18">
        <v>15.301518</v>
      </c>
      <c s="64" r="BT18">
        <v>133.888283</v>
      </c>
      <c s="64" r="BU18">
        <v>252.475047999999</v>
      </c>
      <c s="64" r="BV18">
        <v>336.633397</v>
      </c>
      <c s="64" r="BW18">
        <v>61.2060719999999</v>
      </c>
      <c s="64" r="BX18">
        <v>317.559619</v>
      </c>
      <c s="64" r="BY18">
        <v>198.919735</v>
      </c>
      <c s="64" r="BZ18">
        <v>275.427325</v>
      </c>
      <c s="64" r="CA18">
        <v>0.0</v>
      </c>
      <c s="64" r="CB18">
        <v>0.0</v>
      </c>
      <c s="64" r="CC18">
        <v>0.0</v>
      </c>
      <c s="64" r="CD18">
        <v>19.126898</v>
      </c>
      <c s="64" r="CE18">
        <v>38.2537949999999</v>
      </c>
      <c s="64" r="CF18">
        <v>34.4284159999999</v>
      </c>
      <c s="64" r="CG18">
        <v>0.0</v>
      </c>
      <c s="64" r="CH18">
        <v>183.618216999999</v>
      </c>
      <c s="64" r="CI18">
        <v>1373.311247</v>
      </c>
      <c s="64" r="CJ18">
        <v>7.65075899999999</v>
      </c>
      <c s="64" r="CK18">
        <v>114.761386</v>
      </c>
      <c s="64" r="CL18">
        <v>286.903463999999</v>
      </c>
      <c s="64" r="CM18">
        <v>428.442505999999</v>
      </c>
      <c s="64" r="CN18">
        <v>275.427325</v>
      </c>
      <c s="64" r="CO18">
        <v>191.268976</v>
      </c>
      <c s="64" r="CP18">
        <v>3.82538</v>
      </c>
      <c s="64" r="CQ18">
        <v>65.031452</v>
      </c>
      <c s="64" r="CR18">
        <v>807.854612999999</v>
      </c>
      <c s="64" r="CS18">
        <v>3.82538</v>
      </c>
      <c s="64" r="CT18">
        <v>19.126898</v>
      </c>
      <c s="64" r="CU18">
        <v>30.6030359999999</v>
      </c>
      <c s="64" r="CV18">
        <v>49.729934</v>
      </c>
      <c s="64" r="CW18">
        <v>72.6822109999999</v>
      </c>
      <c s="64" r="CX18">
        <v>11.476139</v>
      </c>
      <c s="64" r="CY18">
        <v>574.506463</v>
      </c>
      <c s="64" r="CZ18">
        <v>45.9045539999999</v>
      </c>
    </row>
    <row customHeight="1" r="19" ht="15.0">
      <c t="s" s="62" r="A19">
        <v>1156</v>
      </c>
      <c t="s" s="62" r="B19">
        <v>1157</v>
      </c>
      <c t="s" s="62" r="C19">
        <v>1158</v>
      </c>
      <c t="s" s="62" r="D19">
        <v>1159</v>
      </c>
      <c t="s" s="62" r="E19">
        <v>1160</v>
      </c>
      <c t="s" s="62" r="F19">
        <v>1161</v>
      </c>
      <c t="s" s="63" r="G19">
        <v>1162</v>
      </c>
      <c t="s" s="62" r="H19">
        <v>1163</v>
      </c>
      <c s="64" r="I19">
        <v>7245.0</v>
      </c>
      <c s="64" r="J19">
        <v>5984.0</v>
      </c>
      <c s="64" r="K19">
        <v>5530.0</v>
      </c>
      <c s="64" r="L19">
        <v>2723.0</v>
      </c>
      <c s="64" r="M19">
        <v>1499.0</v>
      </c>
      <c s="64" r="N19">
        <v>966.0</v>
      </c>
      <c s="64" r="O19">
        <v>7.28</v>
      </c>
      <c s="64" r="P19">
        <v>1277.0</v>
      </c>
      <c s="64" r="Q19">
        <v>1367.0</v>
      </c>
      <c s="64" r="R19">
        <v>1427.0</v>
      </c>
      <c s="64" r="S19">
        <v>1862.0</v>
      </c>
      <c s="64" r="T19">
        <v>1011.0</v>
      </c>
      <c s="64" r="U19">
        <v>301.0</v>
      </c>
      <c s="64" r="V19">
        <v>1191.0</v>
      </c>
      <c s="64" r="W19">
        <v>1193.0</v>
      </c>
      <c s="64" r="X19">
        <v>1407.0</v>
      </c>
      <c s="64" r="Y19">
        <v>1548.0</v>
      </c>
      <c s="64" r="Z19">
        <v>500.0</v>
      </c>
      <c s="64" r="AA19">
        <v>145.0</v>
      </c>
      <c s="64" r="AB19">
        <v>3554.0</v>
      </c>
      <c s="64" r="AC19">
        <v>662.0</v>
      </c>
      <c s="64" r="AD19">
        <v>693.0</v>
      </c>
      <c s="64" r="AE19">
        <v>676.0</v>
      </c>
      <c s="64" r="AF19">
        <v>876.0</v>
      </c>
      <c s="64" r="AG19">
        <v>518.0</v>
      </c>
      <c s="64" r="AH19">
        <v>124.0</v>
      </c>
      <c s="64" r="AI19">
        <v>5.0</v>
      </c>
      <c s="64" r="AJ19">
        <v>905.0</v>
      </c>
      <c s="64" r="AK19">
        <v>2295.0</v>
      </c>
      <c s="64" r="AL19">
        <v>354.0</v>
      </c>
      <c s="64" r="AM19">
        <v>3691.0</v>
      </c>
      <c s="64" r="AN19">
        <v>615.0</v>
      </c>
      <c s="64" r="AO19">
        <v>674.0</v>
      </c>
      <c s="64" r="AP19">
        <v>751.0</v>
      </c>
      <c s="64" r="AQ19">
        <v>986.0</v>
      </c>
      <c s="64" r="AR19">
        <v>493.0</v>
      </c>
      <c s="64" r="AS19">
        <v>166.0</v>
      </c>
      <c s="64" r="AT19">
        <v>6.0</v>
      </c>
      <c s="64" r="AU19">
        <v>847.0</v>
      </c>
      <c s="64" r="AV19">
        <v>2449.0</v>
      </c>
      <c s="64" r="AW19">
        <v>395.0</v>
      </c>
      <c s="64" r="AX19">
        <v>6012.0</v>
      </c>
      <c s="64" r="AY19">
        <v>4.0</v>
      </c>
      <c s="64" r="AZ19">
        <v>196.0</v>
      </c>
      <c s="64" r="BA19">
        <v>576.0</v>
      </c>
      <c s="64" r="BB19">
        <v>1116.0</v>
      </c>
      <c s="64" r="BC19">
        <v>1296.0</v>
      </c>
      <c s="64" r="BD19">
        <v>712.0</v>
      </c>
      <c s="64" r="BE19">
        <v>1268.0</v>
      </c>
      <c s="64" r="BF19">
        <v>844.0</v>
      </c>
      <c s="64" r="BG19">
        <v>4868.0</v>
      </c>
      <c s="64" r="BH19">
        <v>2840.0</v>
      </c>
      <c s="64" r="BI19">
        <v>4.0</v>
      </c>
      <c s="64" r="BJ19">
        <v>172.0</v>
      </c>
      <c s="64" r="BK19">
        <v>364.0</v>
      </c>
      <c s="64" r="BL19">
        <v>512.0</v>
      </c>
      <c s="64" r="BM19">
        <v>280.0</v>
      </c>
      <c s="64" r="BN19">
        <v>580.0</v>
      </c>
      <c s="64" r="BO19">
        <v>640.0</v>
      </c>
      <c s="64" r="BP19">
        <v>288.0</v>
      </c>
      <c s="64" r="BQ19">
        <v>3172.0</v>
      </c>
      <c s="64" r="BR19">
        <v>0.0</v>
      </c>
      <c s="64" r="BS19">
        <v>24.0</v>
      </c>
      <c s="64" r="BT19">
        <v>212.0</v>
      </c>
      <c s="64" r="BU19">
        <v>604.0</v>
      </c>
      <c s="64" r="BV19">
        <v>1016.0</v>
      </c>
      <c s="64" r="BW19">
        <v>132.0</v>
      </c>
      <c s="64" r="BX19">
        <v>628.0</v>
      </c>
      <c s="64" r="BY19">
        <v>556.0</v>
      </c>
      <c s="64" r="BZ19">
        <v>904.0</v>
      </c>
      <c s="64" r="CA19">
        <v>0.0</v>
      </c>
      <c s="64" r="CB19">
        <v>8.0</v>
      </c>
      <c s="64" r="CC19">
        <v>4.0</v>
      </c>
      <c s="64" r="CD19">
        <v>64.0</v>
      </c>
      <c s="64" r="CE19">
        <v>188.0</v>
      </c>
      <c s="64" r="CF19">
        <v>108.0</v>
      </c>
      <c s="64" r="CG19">
        <v>0.0</v>
      </c>
      <c s="64" r="CH19">
        <v>532.0</v>
      </c>
      <c s="64" r="CI19">
        <v>3068.0</v>
      </c>
      <c s="64" r="CJ19">
        <v>4.0</v>
      </c>
      <c s="64" r="CK19">
        <v>136.0</v>
      </c>
      <c s="64" r="CL19">
        <v>416.0</v>
      </c>
      <c s="64" r="CM19">
        <v>864.0</v>
      </c>
      <c s="64" r="CN19">
        <v>952.0</v>
      </c>
      <c s="64" r="CO19">
        <v>484.0</v>
      </c>
      <c s="64" r="CP19">
        <v>32.0</v>
      </c>
      <c s="64" r="CQ19">
        <v>180.0</v>
      </c>
      <c s="64" r="CR19">
        <v>2040.0</v>
      </c>
      <c s="64" r="CS19">
        <v>0.0</v>
      </c>
      <c s="64" r="CT19">
        <v>52.0</v>
      </c>
      <c s="64" r="CU19">
        <v>156.0</v>
      </c>
      <c s="64" r="CV19">
        <v>188.0</v>
      </c>
      <c s="64" r="CW19">
        <v>156.0</v>
      </c>
      <c s="64" r="CX19">
        <v>120.0</v>
      </c>
      <c s="64" r="CY19">
        <v>1236.0</v>
      </c>
      <c s="64" r="CZ19">
        <v>132.0</v>
      </c>
    </row>
    <row customHeight="1" r="20" ht="15.0">
      <c t="s" s="62" r="A20">
        <v>1164</v>
      </c>
      <c t="s" s="62" r="B20">
        <v>1165</v>
      </c>
      <c t="s" s="62" r="C20">
        <v>1166</v>
      </c>
      <c t="s" s="62" r="D20">
        <v>1167</v>
      </c>
      <c t="s" s="62" r="E20">
        <v>1168</v>
      </c>
      <c t="s" s="62" r="F20">
        <v>1169</v>
      </c>
      <c t="s" s="63" r="G20">
        <v>1170</v>
      </c>
      <c t="s" s="62" r="H20">
        <v>1171</v>
      </c>
      <c s="64" r="I20">
        <v>1051.0</v>
      </c>
      <c s="64" r="J20">
        <v>971.0</v>
      </c>
      <c s="64" r="K20">
        <v>895.0</v>
      </c>
      <c s="64" r="L20">
        <v>893.0</v>
      </c>
      <c s="64" r="M20">
        <v>683.0</v>
      </c>
      <c s="64" r="N20">
        <v>609.0</v>
      </c>
      <c s="64" r="O20">
        <v>10.16</v>
      </c>
      <c s="64" r="P20">
        <v>198.104042999999</v>
      </c>
      <c s="64" r="Q20">
        <v>172.442896999999</v>
      </c>
      <c s="64" r="R20">
        <v>227.817293</v>
      </c>
      <c s="64" r="S20">
        <v>208.341662</v>
      </c>
      <c s="64" r="T20">
        <v>156.019764</v>
      </c>
      <c s="64" r="U20">
        <v>88.2743399999999</v>
      </c>
      <c s="64" r="V20">
        <v>195.0</v>
      </c>
      <c s="64" r="W20">
        <v>183.0</v>
      </c>
      <c s="64" r="X20">
        <v>206.0</v>
      </c>
      <c s="64" r="Y20">
        <v>187.0</v>
      </c>
      <c s="64" r="Z20">
        <v>135.0</v>
      </c>
      <c s="64" r="AA20">
        <v>65.0</v>
      </c>
      <c s="64" r="AB20">
        <v>513.169230999999</v>
      </c>
      <c s="64" r="AC20">
        <v>86.221449</v>
      </c>
      <c s="64" r="AD20">
        <v>83.142111</v>
      </c>
      <c s="64" r="AE20">
        <v>115.961538</v>
      </c>
      <c s="64" r="AF20">
        <v>111.855755</v>
      </c>
      <c s="64" r="AG20">
        <v>76.9834359999999</v>
      </c>
      <c s="64" r="AH20">
        <v>39.004941</v>
      </c>
      <c s="64" r="AI20">
        <v>0.0</v>
      </c>
      <c s="64" r="AJ20">
        <v>127.279281</v>
      </c>
      <c s="64" r="AK20">
        <v>307.880067</v>
      </c>
      <c s="64" r="AL20">
        <v>78.009882</v>
      </c>
      <c s="64" r="AM20">
        <v>537.830769</v>
      </c>
      <c s="64" r="AN20">
        <v>111.882594</v>
      </c>
      <c s="64" r="AO20">
        <v>89.300786</v>
      </c>
      <c s="64" r="AP20">
        <v>111.855755</v>
      </c>
      <c s="64" r="AQ20">
        <v>96.4859069999999</v>
      </c>
      <c s="64" r="AR20">
        <v>79.0363279999999</v>
      </c>
      <c s="64" r="AS20">
        <v>42.084279</v>
      </c>
      <c s="64" r="AT20">
        <v>7.18512099999999</v>
      </c>
      <c s="64" r="AU20">
        <v>146.781752</v>
      </c>
      <c s="64" r="AV20">
        <v>300.721785</v>
      </c>
      <c s="64" r="AW20">
        <v>90.3272319999999</v>
      </c>
      <c s="64" r="AX20">
        <v>833.474004</v>
      </c>
      <c s="64" r="AY20">
        <v>28.740483</v>
      </c>
      <c s="64" r="AZ20">
        <v>28.740483</v>
      </c>
      <c s="64" r="BA20">
        <v>20.5289159999999</v>
      </c>
      <c s="64" r="BB20">
        <v>90.3272319999999</v>
      </c>
      <c s="64" r="BC20">
        <v>147.808198</v>
      </c>
      <c s="64" r="BD20">
        <v>168.337114</v>
      </c>
      <c s="64" r="BE20">
        <v>188.866029999999</v>
      </c>
      <c s="64" r="BF20">
        <v>160.125548</v>
      </c>
      <c s="64" r="BG20">
        <v>748.0</v>
      </c>
      <c s="64" r="BH20">
        <v>394.155193999999</v>
      </c>
      <c s="64" r="BI20">
        <v>20.5289159999999</v>
      </c>
      <c s="64" r="BJ20">
        <v>24.6346999999999</v>
      </c>
      <c s="64" r="BK20">
        <v>12.3173499999999</v>
      </c>
      <c s="64" r="BL20">
        <v>57.480966</v>
      </c>
      <c s="64" r="BM20">
        <v>20.5289159999999</v>
      </c>
      <c s="64" r="BN20">
        <v>123.173498</v>
      </c>
      <c s="64" r="BO20">
        <v>82.115665</v>
      </c>
      <c s="64" r="BP20">
        <v>53.375183</v>
      </c>
      <c s="64" r="BQ20">
        <v>439.318809999999</v>
      </c>
      <c s="64" r="BR20">
        <v>8.211567</v>
      </c>
      <c s="64" r="BS20">
        <v>4.10578299999999</v>
      </c>
      <c s="64" r="BT20">
        <v>8.211567</v>
      </c>
      <c s="64" r="BU20">
        <v>32.846266</v>
      </c>
      <c s="64" r="BV20">
        <v>127.279281</v>
      </c>
      <c s="64" r="BW20">
        <v>45.1636159999999</v>
      </c>
      <c s="64" r="BX20">
        <v>106.750365</v>
      </c>
      <c s="64" r="BY20">
        <v>106.750365</v>
      </c>
      <c s="64" r="BZ20">
        <v>123.173498</v>
      </c>
      <c s="64" r="CA20">
        <v>0.0</v>
      </c>
      <c s="64" r="CB20">
        <v>0.0</v>
      </c>
      <c s="64" r="CC20">
        <v>0.0</v>
      </c>
      <c s="64" r="CD20">
        <v>4.10578299999999</v>
      </c>
      <c s="64" r="CE20">
        <v>12.3173499999999</v>
      </c>
      <c s="64" r="CF20">
        <v>12.3173499999999</v>
      </c>
      <c s="64" r="CG20">
        <v>0.0</v>
      </c>
      <c s="64" r="CH20">
        <v>94.4330149999999</v>
      </c>
      <c s="64" r="CI20">
        <v>447.530375999999</v>
      </c>
      <c s="64" r="CJ20">
        <v>20.5289159999999</v>
      </c>
      <c s="64" r="CK20">
        <v>20.5289159999999</v>
      </c>
      <c s="64" r="CL20">
        <v>20.5289159999999</v>
      </c>
      <c s="64" r="CM20">
        <v>73.904099</v>
      </c>
      <c s="64" r="CN20">
        <v>127.279281</v>
      </c>
      <c s="64" r="CO20">
        <v>143.702414</v>
      </c>
      <c s="64" r="CP20">
        <v>0.0</v>
      </c>
      <c s="64" r="CQ20">
        <v>41.057833</v>
      </c>
      <c s="64" r="CR20">
        <v>262.770129</v>
      </c>
      <c s="64" r="CS20">
        <v>8.211567</v>
      </c>
      <c s="64" r="CT20">
        <v>8.211567</v>
      </c>
      <c s="64" r="CU20">
        <v>0.0</v>
      </c>
      <c s="64" r="CV20">
        <v>12.3173499999999</v>
      </c>
      <c s="64" r="CW20">
        <v>8.211567</v>
      </c>
      <c s="64" r="CX20">
        <v>12.3173499999999</v>
      </c>
      <c s="64" r="CY20">
        <v>188.866029999999</v>
      </c>
      <c s="64" r="CZ20">
        <v>24.6346999999999</v>
      </c>
    </row>
    <row customHeight="1" r="21" ht="15.0">
      <c t="s" s="62" r="A21">
        <v>1172</v>
      </c>
      <c t="s" s="62" r="B21">
        <v>1173</v>
      </c>
      <c t="s" s="62" r="C21">
        <v>1174</v>
      </c>
      <c t="s" s="62" r="D21">
        <v>1175</v>
      </c>
      <c t="s" s="62" r="E21">
        <v>1176</v>
      </c>
      <c t="s" s="62" r="F21">
        <v>1177</v>
      </c>
      <c t="s" s="63" r="G21">
        <v>1178</v>
      </c>
      <c t="s" s="62" r="H21">
        <v>1179</v>
      </c>
      <c s="64" r="I21">
        <v>1886.0</v>
      </c>
      <c s="64" r="J21">
        <v>1625.0</v>
      </c>
      <c s="64" r="K21">
        <v>1819.0</v>
      </c>
      <c s="64" r="L21">
        <v>1849.0</v>
      </c>
      <c s="64" r="M21">
        <v>1757.0</v>
      </c>
      <c s="64" r="N21">
        <v>1726.0</v>
      </c>
      <c s="64" r="O21">
        <v>17.27</v>
      </c>
      <c s="64" r="P21">
        <v>356.566041999999</v>
      </c>
      <c s="64" r="Q21">
        <v>256.399347999999</v>
      </c>
      <c s="64" r="R21">
        <v>376.598333</v>
      </c>
      <c s="64" r="S21">
        <v>403.641925</v>
      </c>
      <c s="64" r="T21">
        <v>335.540869999999</v>
      </c>
      <c s="64" r="U21">
        <v>157.253481999999</v>
      </c>
      <c s="64" r="V21">
        <v>252.0</v>
      </c>
      <c s="64" r="W21">
        <v>264.0</v>
      </c>
      <c s="64" r="X21">
        <v>318.0</v>
      </c>
      <c s="64" r="Y21">
        <v>397.0</v>
      </c>
      <c s="64" r="Z21">
        <v>264.0</v>
      </c>
      <c s="64" r="AA21">
        <v>130.0</v>
      </c>
      <c s="64" r="AB21">
        <v>943.499934</v>
      </c>
      <c s="64" r="AC21">
        <v>191.304882999999</v>
      </c>
      <c s="64" r="AD21">
        <v>135.209228999999</v>
      </c>
      <c s="64" r="AE21">
        <v>179.285508999999</v>
      </c>
      <c s="64" r="AF21">
        <v>201.319281999999</v>
      </c>
      <c s="64" r="AG21">
        <v>169.272856999999</v>
      </c>
      <c s="64" r="AH21">
        <v>65.104945</v>
      </c>
      <c s="64" r="AI21">
        <v>2.003229</v>
      </c>
      <c s="64" r="AJ21">
        <v>250.396648</v>
      </c>
      <c s="64" r="AK21">
        <v>543.862719999999</v>
      </c>
      <c s="64" r="AL21">
        <v>149.240566</v>
      </c>
      <c s="64" r="AM21">
        <v>942.500065999999</v>
      </c>
      <c s="64" r="AN21">
        <v>165.261158999999</v>
      </c>
      <c s="64" r="AO21">
        <v>121.190119</v>
      </c>
      <c s="64" r="AP21">
        <v>197.312824</v>
      </c>
      <c s="64" r="AQ21">
        <v>202.322643</v>
      </c>
      <c s="64" r="AR21">
        <v>166.268013</v>
      </c>
      <c s="64" r="AS21">
        <v>87.140465</v>
      </c>
      <c s="64" r="AT21">
        <v>3.00484399999999</v>
      </c>
      <c s="64" r="AU21">
        <v>202.31915</v>
      </c>
      <c s="64" r="AV21">
        <v>552.878998</v>
      </c>
      <c s="64" r="AW21">
        <v>187.301918</v>
      </c>
      <c s="64" r="AX21">
        <v>1558.42838099999</v>
      </c>
      <c s="64" r="AY21">
        <v>24.0387489999999</v>
      </c>
      <c s="64" r="AZ21">
        <v>88.1350929999999</v>
      </c>
      <c s="64" r="BA21">
        <v>132.213119</v>
      </c>
      <c s="64" r="BB21">
        <v>248.393418999999</v>
      </c>
      <c s="64" r="BC21">
        <v>168.271242</v>
      </c>
      <c s="64" r="BD21">
        <v>168.271242</v>
      </c>
      <c s="64" r="BE21">
        <v>472.762061</v>
      </c>
      <c s="64" r="BF21">
        <v>256.343457</v>
      </c>
      <c s="64" r="BG21">
        <v>1432.0</v>
      </c>
      <c s="64" r="BH21">
        <v>789.223349999999</v>
      </c>
      <c s="64" r="BI21">
        <v>20.032291</v>
      </c>
      <c s="64" r="BJ21">
        <v>68.1097879999999</v>
      </c>
      <c s="64" r="BK21">
        <v>100.161454</v>
      </c>
      <c s="64" r="BL21">
        <v>100.154467</v>
      </c>
      <c s="64" r="BM21">
        <v>20.032291</v>
      </c>
      <c s="64" r="BN21">
        <v>132.213119</v>
      </c>
      <c s="64" r="BO21">
        <v>212.342282</v>
      </c>
      <c s="64" r="BP21">
        <v>136.177658</v>
      </c>
      <c s="64" r="BQ21">
        <v>769.205031999999</v>
      </c>
      <c s="64" r="BR21">
        <v>4.006458</v>
      </c>
      <c s="64" r="BS21">
        <v>20.0253039999999</v>
      </c>
      <c s="64" r="BT21">
        <v>32.051665</v>
      </c>
      <c s="64" r="BU21">
        <v>148.238950999999</v>
      </c>
      <c s="64" r="BV21">
        <v>148.238950999999</v>
      </c>
      <c s="64" r="BW21">
        <v>36.058123</v>
      </c>
      <c s="64" r="BX21">
        <v>260.419779</v>
      </c>
      <c s="64" r="BY21">
        <v>120.165799</v>
      </c>
      <c s="64" r="BZ21">
        <v>196.281517</v>
      </c>
      <c s="64" r="CA21">
        <v>0.0</v>
      </c>
      <c s="64" r="CB21">
        <v>0.0</v>
      </c>
      <c s="64" r="CC21">
        <v>0.0</v>
      </c>
      <c s="64" r="CD21">
        <v>8.012916</v>
      </c>
      <c s="64" r="CE21">
        <v>20.032291</v>
      </c>
      <c s="64" r="CF21">
        <v>20.032291</v>
      </c>
      <c s="64" r="CG21">
        <v>0.0</v>
      </c>
      <c s="64" r="CH21">
        <v>148.204018999999</v>
      </c>
      <c s="64" r="CI21">
        <v>709.10816</v>
      </c>
      <c s="64" r="CJ21">
        <v>24.0387489999999</v>
      </c>
      <c s="64" r="CK21">
        <v>64.10333</v>
      </c>
      <c s="64" r="CL21">
        <v>100.161454</v>
      </c>
      <c s="64" r="CM21">
        <v>196.309462999999</v>
      </c>
      <c s="64" r="CN21">
        <v>132.213119</v>
      </c>
      <c s="64" r="CO21">
        <v>120.193744</v>
      </c>
      <c s="64" r="CP21">
        <v>4.006458</v>
      </c>
      <c s="64" r="CQ21">
        <v>68.081843</v>
      </c>
      <c s="64" r="CR21">
        <v>653.038705</v>
      </c>
      <c s="64" r="CS21">
        <v>0.0</v>
      </c>
      <c s="64" r="CT21">
        <v>24.031762</v>
      </c>
      <c s="64" r="CU21">
        <v>32.051665</v>
      </c>
      <c s="64" r="CV21">
        <v>44.07104</v>
      </c>
      <c s="64" r="CW21">
        <v>16.0258329999999</v>
      </c>
      <c s="64" r="CX21">
        <v>28.045207</v>
      </c>
      <c s="64" r="CY21">
        <v>468.755603</v>
      </c>
      <c s="64" r="CZ21">
        <v>40.0575949999999</v>
      </c>
    </row>
    <row customHeight="1" r="22" ht="15.0">
      <c t="s" s="62" r="A22">
        <v>1180</v>
      </c>
      <c t="s" s="62" r="B22">
        <v>1181</v>
      </c>
      <c t="s" s="62" r="C22">
        <v>1182</v>
      </c>
      <c t="s" s="62" r="D22">
        <v>1183</v>
      </c>
      <c t="s" s="62" r="E22">
        <v>1184</v>
      </c>
      <c t="s" s="62" r="F22">
        <v>1185</v>
      </c>
      <c t="s" s="63" r="G22">
        <v>1186</v>
      </c>
      <c t="s" s="62" r="H22">
        <v>1187</v>
      </c>
      <c s="64" r="I22">
        <v>490.0</v>
      </c>
      <c s="64" r="J22">
        <v>473.0</v>
      </c>
      <c s="64" r="K22">
        <v>444.0</v>
      </c>
      <c s="64" r="L22">
        <v>414.0</v>
      </c>
      <c s="64" r="M22">
        <v>382.0</v>
      </c>
      <c s="64" r="N22">
        <v>378.0</v>
      </c>
      <c s="64" r="O22">
        <v>6.28</v>
      </c>
      <c s="64" r="P22">
        <v>111.176471</v>
      </c>
      <c s="64" r="Q22">
        <v>54.558824</v>
      </c>
      <c s="64" r="R22">
        <v>114.264706</v>
      </c>
      <c s="64" r="S22">
        <v>106.029411999999</v>
      </c>
      <c s="64" r="T22">
        <v>62.7941179999999</v>
      </c>
      <c s="64" r="U22">
        <v>41.1764709999999</v>
      </c>
      <c s="64" r="V22">
        <v>99.0</v>
      </c>
      <c s="64" r="W22">
        <v>70.0</v>
      </c>
      <c s="64" r="X22">
        <v>111.0</v>
      </c>
      <c s="64" r="Y22">
        <v>88.0</v>
      </c>
      <c s="64" r="Z22">
        <v>73.0</v>
      </c>
      <c s="64" r="AA22">
        <v>32.0</v>
      </c>
      <c s="64" r="AB22">
        <v>237.794118</v>
      </c>
      <c s="64" r="AC22">
        <v>62.7941179999999</v>
      </c>
      <c s="64" r="AD22">
        <v>24.7058819999999</v>
      </c>
      <c s="64" r="AE22">
        <v>52.5</v>
      </c>
      <c s="64" r="AF22">
        <v>52.5</v>
      </c>
      <c s="64" r="AG22">
        <v>25.735294</v>
      </c>
      <c s="64" r="AH22">
        <v>17.5</v>
      </c>
      <c s="64" r="AI22">
        <v>2.058824</v>
      </c>
      <c s="64" r="AJ22">
        <v>74.117647</v>
      </c>
      <c s="64" r="AK22">
        <v>131.764705999999</v>
      </c>
      <c s="64" r="AL22">
        <v>31.9117649999999</v>
      </c>
      <c s="64" r="AM22">
        <v>252.205882</v>
      </c>
      <c s="64" r="AN22">
        <v>48.382353</v>
      </c>
      <c s="64" r="AO22">
        <v>29.852941</v>
      </c>
      <c s="64" r="AP22">
        <v>61.7647059999999</v>
      </c>
      <c s="64" r="AQ22">
        <v>53.529412</v>
      </c>
      <c s="64" r="AR22">
        <v>37.058824</v>
      </c>
      <c s="64" r="AS22">
        <v>19.558824</v>
      </c>
      <c s="64" r="AT22">
        <v>2.058824</v>
      </c>
      <c s="64" r="AU22">
        <v>61.7647059999999</v>
      </c>
      <c s="64" r="AV22">
        <v>143.088235</v>
      </c>
      <c s="64" r="AW22">
        <v>47.352941</v>
      </c>
      <c s="64" r="AX22">
        <v>374.705881999999</v>
      </c>
      <c s="64" r="AY22">
        <v>20.588235</v>
      </c>
      <c s="64" r="AZ22">
        <v>8.23529399999999</v>
      </c>
      <c s="64" r="BA22">
        <v>45.2941179999999</v>
      </c>
      <c s="64" r="BB22">
        <v>41.1764709999999</v>
      </c>
      <c s="64" r="BC22">
        <v>49.411765</v>
      </c>
      <c s="64" r="BD22">
        <v>41.1764709999999</v>
      </c>
      <c s="64" r="BE22">
        <v>107.058824</v>
      </c>
      <c s="64" r="BF22">
        <v>61.7647059999999</v>
      </c>
      <c s="64" r="BG22">
        <v>380.0</v>
      </c>
      <c s="64" r="BH22">
        <v>164.705882</v>
      </c>
      <c s="64" r="BI22">
        <v>8.23529399999999</v>
      </c>
      <c s="64" r="BJ22">
        <v>4.11764699999999</v>
      </c>
      <c s="64" r="BK22">
        <v>32.9411759999999</v>
      </c>
      <c s="64" r="BL22">
        <v>24.7058819999999</v>
      </c>
      <c s="64" r="BM22">
        <v>16.4705879999999</v>
      </c>
      <c s="64" r="BN22">
        <v>32.9411759999999</v>
      </c>
      <c s="64" r="BO22">
        <v>32.9411759999999</v>
      </c>
      <c s="64" r="BP22">
        <v>12.352941</v>
      </c>
      <c s="64" r="BQ22">
        <v>210.0</v>
      </c>
      <c s="64" r="BR22">
        <v>12.352941</v>
      </c>
      <c s="64" r="BS22">
        <v>4.11764699999999</v>
      </c>
      <c s="64" r="BT22">
        <v>12.352941</v>
      </c>
      <c s="64" r="BU22">
        <v>16.4705879999999</v>
      </c>
      <c s="64" r="BV22">
        <v>32.9411759999999</v>
      </c>
      <c s="64" r="BW22">
        <v>8.23529399999999</v>
      </c>
      <c s="64" r="BX22">
        <v>74.117647</v>
      </c>
      <c s="64" r="BY22">
        <v>49.411765</v>
      </c>
      <c s="64" r="BZ22">
        <v>37.058824</v>
      </c>
      <c s="64" r="CA22">
        <v>0.0</v>
      </c>
      <c s="64" r="CB22">
        <v>0.0</v>
      </c>
      <c s="64" r="CC22">
        <v>0.0</v>
      </c>
      <c s="64" r="CD22">
        <v>0.0</v>
      </c>
      <c s="64" r="CE22">
        <v>0.0</v>
      </c>
      <c s="64" r="CF22">
        <v>8.23529399999999</v>
      </c>
      <c s="64" r="CG22">
        <v>0.0</v>
      </c>
      <c s="64" r="CH22">
        <v>28.823529</v>
      </c>
      <c s="64" r="CI22">
        <v>205.882352999999</v>
      </c>
      <c s="64" r="CJ22">
        <v>16.4705879999999</v>
      </c>
      <c s="64" r="CK22">
        <v>8.23529399999999</v>
      </c>
      <c s="64" r="CL22">
        <v>41.1764709999999</v>
      </c>
      <c s="64" r="CM22">
        <v>37.058824</v>
      </c>
      <c s="64" r="CN22">
        <v>45.2941179999999</v>
      </c>
      <c s="64" r="CO22">
        <v>28.823529</v>
      </c>
      <c s="64" r="CP22">
        <v>4.11764699999999</v>
      </c>
      <c s="64" r="CQ22">
        <v>24.7058819999999</v>
      </c>
      <c s="64" r="CR22">
        <v>131.764705999999</v>
      </c>
      <c s="64" r="CS22">
        <v>4.11764699999999</v>
      </c>
      <c s="64" r="CT22">
        <v>0.0</v>
      </c>
      <c s="64" r="CU22">
        <v>4.11764699999999</v>
      </c>
      <c s="64" r="CV22">
        <v>4.11764699999999</v>
      </c>
      <c s="64" r="CW22">
        <v>4.11764699999999</v>
      </c>
      <c s="64" r="CX22">
        <v>4.11764699999999</v>
      </c>
      <c s="64" r="CY22">
        <v>102.941176</v>
      </c>
      <c s="64" r="CZ22">
        <v>8.23529399999999</v>
      </c>
    </row>
    <row customHeight="1" r="23" ht="15.0">
      <c t="s" s="62" r="A23">
        <v>1188</v>
      </c>
      <c t="s" s="62" r="B23">
        <v>1189</v>
      </c>
      <c t="s" s="62" r="C23">
        <v>1190</v>
      </c>
      <c t="s" s="62" r="D23">
        <v>1191</v>
      </c>
      <c t="s" s="62" r="E23">
        <v>1192</v>
      </c>
      <c t="s" s="62" r="F23">
        <v>1193</v>
      </c>
      <c t="s" s="63" r="G23">
        <v>1194</v>
      </c>
      <c t="s" s="62" r="H23">
        <v>1195</v>
      </c>
      <c s="64" r="I23">
        <v>242.0</v>
      </c>
      <c s="64" r="J23">
        <v>259.0</v>
      </c>
      <c s="64" r="K23">
        <v>206.0</v>
      </c>
      <c s="64" r="L23">
        <v>166.0</v>
      </c>
      <c s="64" r="M23">
        <v>125.0</v>
      </c>
      <c s="64" r="N23">
        <v>109.0</v>
      </c>
      <c s="64" r="O23">
        <v>5.62</v>
      </c>
      <c s="64" r="P23">
        <v>45.4367349999999</v>
      </c>
      <c s="64" r="Q23">
        <v>24.693878</v>
      </c>
      <c s="64" r="R23">
        <v>54.326531</v>
      </c>
      <c s="64" r="S23">
        <v>62.228571</v>
      </c>
      <c s="64" r="T23">
        <v>36.546939</v>
      </c>
      <c s="64" r="U23">
        <v>18.767347</v>
      </c>
      <c s="64" r="V23">
        <v>60.0</v>
      </c>
      <c s="64" r="W23">
        <v>35.0</v>
      </c>
      <c s="64" r="X23">
        <v>80.0</v>
      </c>
      <c s="64" r="Y23">
        <v>39.0</v>
      </c>
      <c s="64" r="Z23">
        <v>35.0</v>
      </c>
      <c s="64" r="AA23">
        <v>10.0</v>
      </c>
      <c s="64" r="AB23">
        <v>116.555102</v>
      </c>
      <c s="64" r="AC23">
        <v>22.718367</v>
      </c>
      <c s="64" r="AD23">
        <v>11.853061</v>
      </c>
      <c s="64" r="AE23">
        <v>22.718367</v>
      </c>
      <c s="64" r="AF23">
        <v>32.5959179999999</v>
      </c>
      <c s="64" r="AG23">
        <v>18.767347</v>
      </c>
      <c s="64" r="AH23">
        <v>6.91428599999999</v>
      </c>
      <c s="64" r="AI23">
        <v>0.987755</v>
      </c>
      <c s="64" r="AJ23">
        <v>29.632653</v>
      </c>
      <c s="64" r="AK23">
        <v>69.142857</v>
      </c>
      <c s="64" r="AL23">
        <v>17.779592</v>
      </c>
      <c s="64" r="AM23">
        <v>125.444897999999</v>
      </c>
      <c s="64" r="AN23">
        <v>22.718367</v>
      </c>
      <c s="64" r="AO23">
        <v>12.840816</v>
      </c>
      <c s="64" r="AP23">
        <v>31.608163</v>
      </c>
      <c s="64" r="AQ23">
        <v>29.632653</v>
      </c>
      <c s="64" r="AR23">
        <v>17.779592</v>
      </c>
      <c s="64" r="AS23">
        <v>10.865306</v>
      </c>
      <c s="64" r="AT23">
        <v>0.0</v>
      </c>
      <c s="64" r="AU23">
        <v>28.644898</v>
      </c>
      <c s="64" r="AV23">
        <v>73.093878</v>
      </c>
      <c s="64" r="AW23">
        <v>23.706122</v>
      </c>
      <c s="64" r="AX23">
        <v>197.551019999999</v>
      </c>
      <c s="64" r="AY23">
        <v>0.0</v>
      </c>
      <c s="64" r="AZ23">
        <v>7.90204099999999</v>
      </c>
      <c s="64" r="BA23">
        <v>11.853061</v>
      </c>
      <c s="64" r="BB23">
        <v>15.8040819999999</v>
      </c>
      <c s="64" r="BC23">
        <v>35.559184</v>
      </c>
      <c s="64" r="BD23">
        <v>59.265306</v>
      </c>
      <c s="64" r="BE23">
        <v>59.265306</v>
      </c>
      <c s="64" r="BF23">
        <v>7.90204099999999</v>
      </c>
      <c s="64" r="BG23">
        <v>196.0</v>
      </c>
      <c s="64" r="BH23">
        <v>102.726530999999</v>
      </c>
      <c s="64" r="BI23">
        <v>0.0</v>
      </c>
      <c s="64" r="BJ23">
        <v>7.90204099999999</v>
      </c>
      <c s="64" r="BK23">
        <v>3.95102</v>
      </c>
      <c s="64" r="BL23">
        <v>7.90204099999999</v>
      </c>
      <c s="64" r="BM23">
        <v>0.0</v>
      </c>
      <c s="64" r="BN23">
        <v>47.4122449999999</v>
      </c>
      <c s="64" r="BO23">
        <v>27.657143</v>
      </c>
      <c s="64" r="BP23">
        <v>7.90204099999999</v>
      </c>
      <c s="64" r="BQ23">
        <v>94.8244899999999</v>
      </c>
      <c s="64" r="BR23">
        <v>0.0</v>
      </c>
      <c s="64" r="BS23">
        <v>0.0</v>
      </c>
      <c s="64" r="BT23">
        <v>7.90204099999999</v>
      </c>
      <c s="64" r="BU23">
        <v>7.90204099999999</v>
      </c>
      <c s="64" r="BV23">
        <v>35.559184</v>
      </c>
      <c s="64" r="BW23">
        <v>11.853061</v>
      </c>
      <c s="64" r="BX23">
        <v>31.608163</v>
      </c>
      <c s="64" r="BY23">
        <v>0.0</v>
      </c>
      <c s="64" r="BZ23">
        <v>3.95102</v>
      </c>
      <c s="64" r="CA23">
        <v>0.0</v>
      </c>
      <c s="64" r="CB23">
        <v>0.0</v>
      </c>
      <c s="64" r="CC23">
        <v>0.0</v>
      </c>
      <c s="64" r="CD23">
        <v>0.0</v>
      </c>
      <c s="64" r="CE23">
        <v>0.0</v>
      </c>
      <c s="64" r="CF23">
        <v>3.95102</v>
      </c>
      <c s="64" r="CG23">
        <v>0.0</v>
      </c>
      <c s="64" r="CH23">
        <v>0.0</v>
      </c>
      <c s="64" r="CI23">
        <v>114.579592</v>
      </c>
      <c s="64" r="CJ23">
        <v>0.0</v>
      </c>
      <c s="64" r="CK23">
        <v>7.90204099999999</v>
      </c>
      <c s="64" r="CL23">
        <v>0.0</v>
      </c>
      <c s="64" r="CM23">
        <v>15.8040819999999</v>
      </c>
      <c s="64" r="CN23">
        <v>35.559184</v>
      </c>
      <c s="64" r="CO23">
        <v>47.4122449999999</v>
      </c>
      <c s="64" r="CP23">
        <v>3.95102</v>
      </c>
      <c s="64" r="CQ23">
        <v>3.95102</v>
      </c>
      <c s="64" r="CR23">
        <v>79.020408</v>
      </c>
      <c s="64" r="CS23">
        <v>0.0</v>
      </c>
      <c s="64" r="CT23">
        <v>0.0</v>
      </c>
      <c s="64" r="CU23">
        <v>11.853061</v>
      </c>
      <c s="64" r="CV23">
        <v>0.0</v>
      </c>
      <c s="64" r="CW23">
        <v>0.0</v>
      </c>
      <c s="64" r="CX23">
        <v>7.90204099999999</v>
      </c>
      <c s="64" r="CY23">
        <v>55.314286</v>
      </c>
      <c s="64" r="CZ23">
        <v>3.95102</v>
      </c>
    </row>
    <row customHeight="1" r="24" ht="15.0">
      <c t="s" s="62" r="A24">
        <v>1196</v>
      </c>
      <c t="s" s="62" r="B24">
        <v>1197</v>
      </c>
      <c t="s" s="62" r="C24">
        <v>1198</v>
      </c>
      <c t="s" s="62" r="D24">
        <v>1199</v>
      </c>
      <c t="s" s="62" r="E24">
        <v>1200</v>
      </c>
      <c t="s" s="62" r="F24">
        <v>1201</v>
      </c>
      <c t="s" s="63" r="G24">
        <v>1202</v>
      </c>
      <c t="s" s="62" r="H24">
        <v>1203</v>
      </c>
      <c s="64" r="I24">
        <v>1195.0</v>
      </c>
      <c s="64" r="J24">
        <v>950.0</v>
      </c>
      <c s="64" r="K24">
        <v>940.0</v>
      </c>
      <c s="64" r="L24">
        <v>901.0</v>
      </c>
      <c s="64" r="M24">
        <v>675.0</v>
      </c>
      <c s="64" r="N24">
        <v>602.0</v>
      </c>
      <c s="64" r="O24">
        <v>7.55</v>
      </c>
      <c s="64" r="P24">
        <v>262.19884</v>
      </c>
      <c s="64" r="Q24">
        <v>183.261872</v>
      </c>
      <c s="64" r="R24">
        <v>301.230204</v>
      </c>
      <c s="64" r="S24">
        <v>219.294425999999</v>
      </c>
      <c s="64" r="T24">
        <v>160.797526</v>
      </c>
      <c s="64" r="U24">
        <v>68.217132</v>
      </c>
      <c s="64" r="V24">
        <v>173.0</v>
      </c>
      <c s="64" r="W24">
        <v>189.0</v>
      </c>
      <c s="64" r="X24">
        <v>204.0</v>
      </c>
      <c s="64" r="Y24">
        <v>215.0</v>
      </c>
      <c s="64" r="Z24">
        <v>123.0</v>
      </c>
      <c s="64" r="AA24">
        <v>46.0</v>
      </c>
      <c s="64" r="AB24">
        <v>591.640280999999</v>
      </c>
      <c s="64" r="AC24">
        <v>124.764972</v>
      </c>
      <c s="64" r="AD24">
        <v>93.579997</v>
      </c>
      <c s="64" r="AE24">
        <v>151.102366999999</v>
      </c>
      <c s="64" r="AF24">
        <v>113.045533</v>
      </c>
      <c s="64" r="AG24">
        <v>76.9879059999999</v>
      </c>
      <c s="64" r="AH24">
        <v>31.184975</v>
      </c>
      <c s="64" r="AI24">
        <v>0.97453</v>
      </c>
      <c s="64" r="AJ24">
        <v>164.745792999999</v>
      </c>
      <c s="64" r="AK24">
        <v>355.753763999999</v>
      </c>
      <c s="64" r="AL24">
        <v>71.140724</v>
      </c>
      <c s="64" r="AM24">
        <v>603.359719</v>
      </c>
      <c s="64" r="AN24">
        <v>137.433867999999</v>
      </c>
      <c s="64" r="AO24">
        <v>89.681875</v>
      </c>
      <c s="64" r="AP24">
        <v>150.127837</v>
      </c>
      <c s="64" r="AQ24">
        <v>106.248893</v>
      </c>
      <c s="64" r="AR24">
        <v>83.8096199999999</v>
      </c>
      <c s="64" r="AS24">
        <v>34.108566</v>
      </c>
      <c s="64" r="AT24">
        <v>1.94906099999999</v>
      </c>
      <c s="64" r="AU24">
        <v>167.669385</v>
      </c>
      <c s="64" r="AV24">
        <v>358.702428</v>
      </c>
      <c s="64" r="AW24">
        <v>76.9879059999999</v>
      </c>
      <c s="64" r="AX24">
        <v>939.547654999999</v>
      </c>
      <c s="64" r="AY24">
        <v>23.388731</v>
      </c>
      <c s="64" r="AZ24">
        <v>23.388731</v>
      </c>
      <c s="64" r="BA24">
        <v>38.9812179999999</v>
      </c>
      <c s="64" r="BB24">
        <v>136.434264</v>
      </c>
      <c s="64" r="BC24">
        <v>175.415482999999</v>
      </c>
      <c s="64" r="BD24">
        <v>206.600458</v>
      </c>
      <c s="64" r="BE24">
        <v>206.600458</v>
      </c>
      <c s="64" r="BF24">
        <v>128.738312</v>
      </c>
      <c s="64" r="BG24">
        <v>768.0</v>
      </c>
      <c s="64" r="BH24">
        <v>452.182134</v>
      </c>
      <c s="64" r="BI24">
        <v>15.592487</v>
      </c>
      <c s="64" r="BJ24">
        <v>15.592487</v>
      </c>
      <c s="64" r="BK24">
        <v>31.184975</v>
      </c>
      <c s="64" r="BL24">
        <v>66.268071</v>
      </c>
      <c s="64" r="BM24">
        <v>23.388731</v>
      </c>
      <c s="64" r="BN24">
        <v>159.822994999999</v>
      </c>
      <c s="64" r="BO24">
        <v>89.6568019999999</v>
      </c>
      <c s="64" r="BP24">
        <v>50.675584</v>
      </c>
      <c s="64" r="BQ24">
        <v>487.365522</v>
      </c>
      <c s="64" r="BR24">
        <v>7.79624399999999</v>
      </c>
      <c s="64" r="BS24">
        <v>7.79624399999999</v>
      </c>
      <c s="64" r="BT24">
        <v>7.79624399999999</v>
      </c>
      <c s="64" r="BU24">
        <v>70.166193</v>
      </c>
      <c s="64" r="BV24">
        <v>152.026751999999</v>
      </c>
      <c s="64" r="BW24">
        <v>46.777462</v>
      </c>
      <c s="64" r="BX24">
        <v>116.943655</v>
      </c>
      <c s="64" r="BY24">
        <v>78.062728</v>
      </c>
      <c s="64" r="BZ24">
        <v>120.841776999999</v>
      </c>
      <c s="64" r="CA24">
        <v>0.0</v>
      </c>
      <c s="64" r="CB24">
        <v>0.0</v>
      </c>
      <c s="64" r="CC24">
        <v>0.0</v>
      </c>
      <c s="64" r="CD24">
        <v>3.89812199999999</v>
      </c>
      <c s="64" r="CE24">
        <v>35.083097</v>
      </c>
      <c s="64" r="CF24">
        <v>19.4906089999999</v>
      </c>
      <c s="64" r="CG24">
        <v>0.0</v>
      </c>
      <c s="64" r="CH24">
        <v>62.3699489999999</v>
      </c>
      <c s="64" r="CI24">
        <v>538.041105</v>
      </c>
      <c s="64" r="CJ24">
        <v>19.4906089999999</v>
      </c>
      <c s="64" r="CK24">
        <v>19.4906089999999</v>
      </c>
      <c s="64" r="CL24">
        <v>23.388731</v>
      </c>
      <c s="64" r="CM24">
        <v>116.943655</v>
      </c>
      <c s="64" r="CN24">
        <v>132.536143</v>
      </c>
      <c s="64" r="CO24">
        <v>175.415482999999</v>
      </c>
      <c s="64" r="CP24">
        <v>0.0</v>
      </c>
      <c s="64" r="CQ24">
        <v>50.7758749999999</v>
      </c>
      <c s="64" r="CR24">
        <v>280.664773</v>
      </c>
      <c s="64" r="CS24">
        <v>3.89812199999999</v>
      </c>
      <c s="64" r="CT24">
        <v>3.89812199999999</v>
      </c>
      <c s="64" r="CU24">
        <v>15.592487</v>
      </c>
      <c s="64" r="CV24">
        <v>15.592487</v>
      </c>
      <c s="64" r="CW24">
        <v>7.79624399999999</v>
      </c>
      <c s="64" r="CX24">
        <v>11.694366</v>
      </c>
      <c s="64" r="CY24">
        <v>206.600458</v>
      </c>
      <c s="64" r="CZ24">
        <v>15.592487</v>
      </c>
    </row>
    <row customHeight="1" r="25" ht="15.0">
      <c t="s" s="62" r="A25">
        <v>1204</v>
      </c>
      <c t="s" s="62" r="B25">
        <v>1205</v>
      </c>
      <c t="s" s="62" r="C25">
        <v>1206</v>
      </c>
      <c t="s" s="62" r="D25">
        <v>1207</v>
      </c>
      <c t="s" s="62" r="E25">
        <v>1208</v>
      </c>
      <c t="s" s="62" r="F25">
        <v>1209</v>
      </c>
      <c t="s" s="63" r="G25">
        <v>1210</v>
      </c>
      <c t="s" s="62" r="H25">
        <v>1211</v>
      </c>
      <c s="64" r="I25">
        <v>6052.0</v>
      </c>
      <c s="64" r="J25">
        <v>3943.0</v>
      </c>
      <c s="64" r="K25">
        <v>2981.0</v>
      </c>
      <c s="64" r="L25">
        <v>2675.0</v>
      </c>
      <c s="64" r="M25">
        <v>2529.0</v>
      </c>
      <c s="64" r="N25">
        <v>2234.0</v>
      </c>
      <c s="64" r="O25">
        <v>82.09</v>
      </c>
      <c s="64" r="P25">
        <v>1158.142034</v>
      </c>
      <c s="64" r="Q25">
        <v>849.397999</v>
      </c>
      <c s="64" r="R25">
        <v>1247.277505</v>
      </c>
      <c s="64" r="S25">
        <v>1310.47029</v>
      </c>
      <c s="64" r="T25">
        <v>941.863015</v>
      </c>
      <c s="64" r="U25">
        <v>544.849156999999</v>
      </c>
      <c s="64" r="V25">
        <v>724.0</v>
      </c>
      <c s="64" r="W25">
        <v>629.0</v>
      </c>
      <c s="64" r="X25">
        <v>866.0</v>
      </c>
      <c s="64" r="Y25">
        <v>706.0</v>
      </c>
      <c s="64" r="Z25">
        <v>645.0</v>
      </c>
      <c s="64" r="AA25">
        <v>373.0</v>
      </c>
      <c s="64" r="AB25">
        <v>2926.46968699999</v>
      </c>
      <c s="64" r="AC25">
        <v>592.456841</v>
      </c>
      <c s="64" r="AD25">
        <v>432.879032</v>
      </c>
      <c s="64" r="AE25">
        <v>603.896056</v>
      </c>
      <c s="64" r="AF25">
        <v>643.168081</v>
      </c>
      <c s="64" r="AG25">
        <v>453.234906</v>
      </c>
      <c s="64" r="AH25">
        <v>191.398358</v>
      </c>
      <c s="64" r="AI25">
        <v>9.436412</v>
      </c>
      <c s="64" r="AJ25">
        <v>773.066637</v>
      </c>
      <c s="64" r="AK25">
        <v>1691.755735</v>
      </c>
      <c s="64" r="AL25">
        <v>461.647314999999</v>
      </c>
      <c s="64" r="AM25">
        <v>3125.530313</v>
      </c>
      <c s="64" r="AN25">
        <v>565.685193</v>
      </c>
      <c s="64" r="AO25">
        <v>416.518965999999</v>
      </c>
      <c s="64" r="AP25">
        <v>643.381448999999</v>
      </c>
      <c s="64" r="AQ25">
        <v>667.302208999999</v>
      </c>
      <c s="64" r="AR25">
        <v>488.628108999999</v>
      </c>
      <c s="64" r="AS25">
        <v>296.372821999999</v>
      </c>
      <c s="64" r="AT25">
        <v>47.641565</v>
      </c>
      <c s="64" r="AU25">
        <v>723.708183999999</v>
      </c>
      <c s="64" r="AV25">
        <v>1756.577095</v>
      </c>
      <c s="64" r="AW25">
        <v>645.245033</v>
      </c>
      <c s="64" r="AX25">
        <v>4888.03728299999</v>
      </c>
      <c s="64" r="AY25">
        <v>8.25477099999999</v>
      </c>
      <c s="64" r="AZ25">
        <v>208.286196999999</v>
      </c>
      <c s="64" r="BA25">
        <v>241.542485</v>
      </c>
      <c s="64" r="BB25">
        <v>752.894591999999</v>
      </c>
      <c s="64" r="BC25">
        <v>807.670219999999</v>
      </c>
      <c s="64" r="BD25">
        <v>615.512795999999</v>
      </c>
      <c s="64" r="BE25">
        <v>1577.18315699999</v>
      </c>
      <c s="64" r="BF25">
        <v>676.693066</v>
      </c>
      <c s="64" r="BG25">
        <v>3152.0</v>
      </c>
      <c s="64" r="BH25">
        <v>2344.722526</v>
      </c>
      <c s="64" r="BI25">
        <v>8.25477099999999</v>
      </c>
      <c s="64" r="BJ25">
        <v>145.814582</v>
      </c>
      <c s="64" r="BK25">
        <v>174.82489</v>
      </c>
      <c s="64" r="BL25">
        <v>374.15127</v>
      </c>
      <c s="64" r="BM25">
        <v>137.317502999999</v>
      </c>
      <c s="64" r="BN25">
        <v>511.372265</v>
      </c>
      <c s="64" r="BO25">
        <v>753.182603999999</v>
      </c>
      <c s="64" r="BP25">
        <v>239.804641</v>
      </c>
      <c s="64" r="BQ25">
        <v>2543.314757</v>
      </c>
      <c s="64" r="BR25">
        <v>0.0</v>
      </c>
      <c s="64" r="BS25">
        <v>62.471615</v>
      </c>
      <c s="64" r="BT25">
        <v>66.717595</v>
      </c>
      <c s="64" r="BU25">
        <v>378.743321999999</v>
      </c>
      <c s="64" r="BV25">
        <v>670.352716999999</v>
      </c>
      <c s="64" r="BW25">
        <v>104.140531</v>
      </c>
      <c s="64" r="BX25">
        <v>824.000552999999</v>
      </c>
      <c s="64" r="BY25">
        <v>436.888423999999</v>
      </c>
      <c s="64" r="BZ25">
        <v>553.811839999999</v>
      </c>
      <c s="64" r="CA25">
        <v>0.0</v>
      </c>
      <c s="64" r="CB25">
        <v>8.33409799999999</v>
      </c>
      <c s="64" r="CC25">
        <v>0.0</v>
      </c>
      <c s="64" r="CD25">
        <v>28.933302</v>
      </c>
      <c s="64" r="CE25">
        <v>104.263079</v>
      </c>
      <c s="64" r="CF25">
        <v>86.7850559999999</v>
      </c>
      <c s="64" r="CG25">
        <v>0.0</v>
      </c>
      <c s="64" r="CH25">
        <v>325.496305</v>
      </c>
      <c s="64" r="CI25">
        <v>2295.10336499999</v>
      </c>
      <c s="64" r="CJ25">
        <v>4.046876</v>
      </c>
      <c s="64" r="CK25">
        <v>149.49741</v>
      </c>
      <c s="64" r="CL25">
        <v>191.046552999999</v>
      </c>
      <c s="64" r="CM25">
        <v>644.172682</v>
      </c>
      <c s="64" r="CN25">
        <v>628.030659</v>
      </c>
      <c s="64" r="CO25">
        <v>486.973176</v>
      </c>
      <c s="64" r="CP25">
        <v>8.334495</v>
      </c>
      <c s="64" r="CQ25">
        <v>183.001515</v>
      </c>
      <c s="64" r="CR25">
        <v>2039.122079</v>
      </c>
      <c s="64" r="CS25">
        <v>4.20789499999999</v>
      </c>
      <c s="64" r="CT25">
        <v>50.4546899999999</v>
      </c>
      <c s="64" r="CU25">
        <v>50.4959309999999</v>
      </c>
      <c s="64" r="CV25">
        <v>79.7886079999999</v>
      </c>
      <c s="64" r="CW25">
        <v>75.3764819999999</v>
      </c>
      <c s="64" r="CX25">
        <v>41.754564</v>
      </c>
      <c s="64" r="CY25">
        <v>1568.848662</v>
      </c>
      <c s="64" r="CZ25">
        <v>168.195246</v>
      </c>
    </row>
    <row customHeight="1" r="26" ht="15.0">
      <c t="s" s="62" r="A26">
        <v>1212</v>
      </c>
      <c t="s" s="62" r="B26">
        <v>1213</v>
      </c>
      <c t="s" s="62" r="C26">
        <v>1214</v>
      </c>
      <c t="s" s="62" r="D26">
        <v>1215</v>
      </c>
      <c t="s" s="62" r="E26">
        <v>1216</v>
      </c>
      <c t="s" s="62" r="F26">
        <v>1217</v>
      </c>
      <c t="s" s="63" r="G26">
        <v>1218</v>
      </c>
      <c t="s" s="62" r="H26">
        <v>1219</v>
      </c>
      <c s="64" r="I26">
        <v>129.0</v>
      </c>
      <c s="64" r="J26">
        <v>117.0</v>
      </c>
      <c s="64" r="K26">
        <v>112.0</v>
      </c>
      <c s="64" r="L26">
        <v>110.0</v>
      </c>
      <c s="64" r="M26">
        <v>122.0</v>
      </c>
      <c s="64" r="N26">
        <v>179.0</v>
      </c>
      <c s="64" r="O26">
        <v>7.03</v>
      </c>
      <c s="64" r="P26">
        <v>25.393701</v>
      </c>
      <c s="64" r="Q26">
        <v>11.173228</v>
      </c>
      <c s="64" r="R26">
        <v>29.456693</v>
      </c>
      <c s="64" r="S26">
        <v>34.5354329999999</v>
      </c>
      <c s="64" r="T26">
        <v>16.2519689999999</v>
      </c>
      <c s="64" r="U26">
        <v>12.188976</v>
      </c>
      <c s="64" r="V26">
        <v>23.0</v>
      </c>
      <c s="64" r="W26">
        <v>27.0</v>
      </c>
      <c s="64" r="X26">
        <v>22.0</v>
      </c>
      <c s="64" r="Y26">
        <v>21.0</v>
      </c>
      <c s="64" r="Z26">
        <v>19.0</v>
      </c>
      <c s="64" r="AA26">
        <v>5.0</v>
      </c>
      <c s="64" r="AB26">
        <v>63.9921259999999</v>
      </c>
      <c s="64" r="AC26">
        <v>13.204724</v>
      </c>
      <c s="64" r="AD26">
        <v>6.094488</v>
      </c>
      <c s="64" r="AE26">
        <v>13.204724</v>
      </c>
      <c s="64" r="AF26">
        <v>20.314961</v>
      </c>
      <c s="64" r="AG26">
        <v>8.125984</v>
      </c>
      <c s="64" r="AH26">
        <v>3.047244</v>
      </c>
      <c s="64" r="AI26">
        <v>0.0</v>
      </c>
      <c s="64" r="AJ26">
        <v>15.2362199999999</v>
      </c>
      <c s="64" r="AK26">
        <v>40.629921</v>
      </c>
      <c s="64" r="AL26">
        <v>8.125984</v>
      </c>
      <c s="64" r="AM26">
        <v>65.007874</v>
      </c>
      <c s="64" r="AN26">
        <v>12.188976</v>
      </c>
      <c s="64" r="AO26">
        <v>5.07873999999999</v>
      </c>
      <c s="64" r="AP26">
        <v>16.2519689999999</v>
      </c>
      <c s="64" r="AQ26">
        <v>14.2204719999999</v>
      </c>
      <c s="64" r="AR26">
        <v>8.125984</v>
      </c>
      <c s="64" r="AS26">
        <v>7.11023599999999</v>
      </c>
      <c s="64" r="AT26">
        <v>2.031496</v>
      </c>
      <c s="64" r="AU26">
        <v>13.204724</v>
      </c>
      <c s="64" r="AV26">
        <v>36.566929</v>
      </c>
      <c s="64" r="AW26">
        <v>15.2362199999999</v>
      </c>
      <c s="64" r="AX26">
        <v>101.574803</v>
      </c>
      <c s="64" r="AY26">
        <v>12.188976</v>
      </c>
      <c s="64" r="AZ26">
        <v>4.062992</v>
      </c>
      <c s="64" r="BA26">
        <v>8.125984</v>
      </c>
      <c s="64" r="BB26">
        <v>8.125984</v>
      </c>
      <c s="64" r="BC26">
        <v>24.377953</v>
      </c>
      <c s="64" r="BD26">
        <v>20.314961</v>
      </c>
      <c s="64" r="BE26">
        <v>24.377953</v>
      </c>
      <c s="64" r="BF26">
        <v>0.0</v>
      </c>
      <c s="64" r="BG26">
        <v>112.0</v>
      </c>
      <c s="64" r="BH26">
        <v>56.8818899999999</v>
      </c>
      <c s="64" r="BI26">
        <v>8.125984</v>
      </c>
      <c s="64" r="BJ26">
        <v>4.062992</v>
      </c>
      <c s="64" r="BK26">
        <v>4.062992</v>
      </c>
      <c s="64" r="BL26">
        <v>8.125984</v>
      </c>
      <c s="64" r="BM26">
        <v>4.062992</v>
      </c>
      <c s="64" r="BN26">
        <v>16.2519689999999</v>
      </c>
      <c s="64" r="BO26">
        <v>12.188976</v>
      </c>
      <c s="64" r="BP26">
        <v>0.0</v>
      </c>
      <c s="64" r="BQ26">
        <v>44.6929129999999</v>
      </c>
      <c s="64" r="BR26">
        <v>4.062992</v>
      </c>
      <c s="64" r="BS26">
        <v>0.0</v>
      </c>
      <c s="64" r="BT26">
        <v>4.062992</v>
      </c>
      <c s="64" r="BU26">
        <v>0.0</v>
      </c>
      <c s="64" r="BV26">
        <v>20.314961</v>
      </c>
      <c s="64" r="BW26">
        <v>4.062992</v>
      </c>
      <c s="64" r="BX26">
        <v>12.188976</v>
      </c>
      <c s="64" r="BY26">
        <v>0.0</v>
      </c>
      <c s="64" r="BZ26">
        <v>4.062992</v>
      </c>
      <c s="64" r="CA26">
        <v>0.0</v>
      </c>
      <c s="64" r="CB26">
        <v>0.0</v>
      </c>
      <c s="64" r="CC26">
        <v>0.0</v>
      </c>
      <c s="64" r="CD26">
        <v>0.0</v>
      </c>
      <c s="64" r="CE26">
        <v>0.0</v>
      </c>
      <c s="64" r="CF26">
        <v>4.062992</v>
      </c>
      <c s="64" r="CG26">
        <v>0.0</v>
      </c>
      <c s="64" r="CH26">
        <v>0.0</v>
      </c>
      <c s="64" r="CI26">
        <v>52.8188979999999</v>
      </c>
      <c s="64" r="CJ26">
        <v>4.062992</v>
      </c>
      <c s="64" r="CK26">
        <v>4.062992</v>
      </c>
      <c s="64" r="CL26">
        <v>0.0</v>
      </c>
      <c s="64" r="CM26">
        <v>4.062992</v>
      </c>
      <c s="64" r="CN26">
        <v>24.377953</v>
      </c>
      <c s="64" r="CO26">
        <v>16.2519689999999</v>
      </c>
      <c s="64" r="CP26">
        <v>0.0</v>
      </c>
      <c s="64" r="CQ26">
        <v>0.0</v>
      </c>
      <c s="64" r="CR26">
        <v>44.6929129999999</v>
      </c>
      <c s="64" r="CS26">
        <v>8.125984</v>
      </c>
      <c s="64" r="CT26">
        <v>0.0</v>
      </c>
      <c s="64" r="CU26">
        <v>8.125984</v>
      </c>
      <c s="64" r="CV26">
        <v>4.062992</v>
      </c>
      <c s="64" r="CW26">
        <v>0.0</v>
      </c>
      <c s="64" r="CX26">
        <v>0.0</v>
      </c>
      <c s="64" r="CY26">
        <v>24.377953</v>
      </c>
      <c s="64" r="CZ26">
        <v>0.0</v>
      </c>
    </row>
    <row customHeight="1" r="27" ht="15.0">
      <c t="s" s="62" r="A27">
        <v>1220</v>
      </c>
      <c t="s" s="62" r="B27">
        <v>1221</v>
      </c>
      <c t="s" s="62" r="C27">
        <v>1222</v>
      </c>
      <c t="s" s="62" r="D27">
        <v>1223</v>
      </c>
      <c t="s" s="62" r="E27">
        <v>1224</v>
      </c>
      <c t="s" s="62" r="F27">
        <v>1225</v>
      </c>
      <c t="s" s="63" r="G27">
        <v>1226</v>
      </c>
      <c t="s" s="62" r="H27">
        <v>1227</v>
      </c>
      <c s="64" r="I27">
        <v>916.0</v>
      </c>
      <c s="64" r="J27">
        <v>663.0</v>
      </c>
      <c s="64" r="K27">
        <v>669.0</v>
      </c>
      <c s="64" r="L27">
        <v>645.0</v>
      </c>
      <c s="64" r="M27">
        <v>609.0</v>
      </c>
      <c s="64" r="N27">
        <v>623.0</v>
      </c>
      <c s="64" r="O27">
        <v>15.32</v>
      </c>
      <c s="64" r="P27">
        <v>183.864459</v>
      </c>
      <c s="64" r="Q27">
        <v>106.038233</v>
      </c>
      <c s="64" r="R27">
        <v>200.292402</v>
      </c>
      <c s="64" r="S27">
        <v>163.324943999999</v>
      </c>
      <c s="64" r="T27">
        <v>151.669365</v>
      </c>
      <c s="64" r="U27">
        <v>110.810597</v>
      </c>
      <c s="64" r="V27">
        <v>94.0</v>
      </c>
      <c s="64" r="W27">
        <v>110.0</v>
      </c>
      <c s="64" r="X27">
        <v>126.0</v>
      </c>
      <c s="64" r="Y27">
        <v>125.0</v>
      </c>
      <c s="64" r="Z27">
        <v>126.0</v>
      </c>
      <c s="64" r="AA27">
        <v>82.0</v>
      </c>
      <c s="64" r="AB27">
        <v>430.944371999999</v>
      </c>
      <c s="64" r="AC27">
        <v>92.418643</v>
      </c>
      <c s="64" r="AD27">
        <v>52.5327029999999</v>
      </c>
      <c s="64" r="AE27">
        <v>98.25561</v>
      </c>
      <c s="64" r="AF27">
        <v>78.7990539999999</v>
      </c>
      <c s="64" r="AG27">
        <v>68.079593</v>
      </c>
      <c s="64" r="AH27">
        <v>39.885941</v>
      </c>
      <c s="64" r="AI27">
        <v>0.972828</v>
      </c>
      <c s="64" r="AJ27">
        <v>113.820856</v>
      </c>
      <c s="64" r="AK27">
        <v>244.179784</v>
      </c>
      <c s="64" r="AL27">
        <v>72.9437319999999</v>
      </c>
      <c s="64" r="AM27">
        <v>485.055628</v>
      </c>
      <c s="64" r="AN27">
        <v>91.4458159999999</v>
      </c>
      <c s="64" r="AO27">
        <v>53.50553</v>
      </c>
      <c s="64" r="AP27">
        <v>102.036790999999</v>
      </c>
      <c s="64" r="AQ27">
        <v>84.52589</v>
      </c>
      <c s="64" r="AR27">
        <v>83.5897729999999</v>
      </c>
      <c s="64" r="AS27">
        <v>57.341777</v>
      </c>
      <c s="64" r="AT27">
        <v>12.610052</v>
      </c>
      <c s="64" r="AU27">
        <v>108.956716</v>
      </c>
      <c s="64" r="AV27">
        <v>262.443251999999</v>
      </c>
      <c s="64" r="AW27">
        <v>113.65566</v>
      </c>
      <c s="64" r="AX27">
        <v>742.799937</v>
      </c>
      <c s="64" r="AY27">
        <v>11.6739339999999</v>
      </c>
      <c s="64" r="AZ27">
        <v>19.456557</v>
      </c>
      <c s="64" r="BA27">
        <v>46.6957359999999</v>
      </c>
      <c s="64" r="BB27">
        <v>85.3885879999999</v>
      </c>
      <c s="64" r="BC27">
        <v>97.2827829999999</v>
      </c>
      <c s="64" r="BD27">
        <v>120.63065</v>
      </c>
      <c s="64" r="BE27">
        <v>283.845463999999</v>
      </c>
      <c s="64" r="BF27">
        <v>77.826226</v>
      </c>
      <c s="64" r="BG27">
        <v>568.0</v>
      </c>
      <c s="64" r="BH27">
        <v>365.783261999999</v>
      </c>
      <c s="64" r="BI27">
        <v>11.6739339999999</v>
      </c>
      <c s="64" r="BJ27">
        <v>7.782623</v>
      </c>
      <c s="64" r="BK27">
        <v>31.13049</v>
      </c>
      <c s="64" r="BL27">
        <v>35.021802</v>
      </c>
      <c s="64" r="BM27">
        <v>27.239179</v>
      </c>
      <c s="64" r="BN27">
        <v>73.934915</v>
      </c>
      <c s="64" r="BO27">
        <v>140.087207</v>
      </c>
      <c s="64" r="BP27">
        <v>38.913113</v>
      </c>
      <c s="64" r="BQ27">
        <v>377.016675</v>
      </c>
      <c s="64" r="BR27">
        <v>0.0</v>
      </c>
      <c s="64" r="BS27">
        <v>11.6739339999999</v>
      </c>
      <c s="64" r="BT27">
        <v>15.565245</v>
      </c>
      <c s="64" r="BU27">
        <v>50.3667859999999</v>
      </c>
      <c s="64" r="BV27">
        <v>70.043603</v>
      </c>
      <c s="64" r="BW27">
        <v>46.6957359999999</v>
      </c>
      <c s="64" r="BX27">
        <v>143.758256999999</v>
      </c>
      <c s="64" r="BY27">
        <v>38.913113</v>
      </c>
      <c s="64" r="BZ27">
        <v>77.826226</v>
      </c>
      <c s="64" r="CA27">
        <v>0.0</v>
      </c>
      <c s="64" r="CB27">
        <v>0.0</v>
      </c>
      <c s="64" r="CC27">
        <v>0.0</v>
      </c>
      <c s="64" r="CD27">
        <v>0.0</v>
      </c>
      <c s="64" r="CE27">
        <v>7.782623</v>
      </c>
      <c s="64" r="CF27">
        <v>27.239179</v>
      </c>
      <c s="64" r="CG27">
        <v>0.0</v>
      </c>
      <c s="64" r="CH27">
        <v>42.8044239999999</v>
      </c>
      <c s="64" r="CI27">
        <v>357.780378999999</v>
      </c>
      <c s="64" r="CJ27">
        <v>11.6739339999999</v>
      </c>
      <c s="64" r="CK27">
        <v>19.456557</v>
      </c>
      <c s="64" r="CL27">
        <v>42.8044239999999</v>
      </c>
      <c s="64" r="CM27">
        <v>85.3885879999999</v>
      </c>
      <c s="64" r="CN27">
        <v>85.608849</v>
      </c>
      <c s="64" r="CO27">
        <v>85.608849</v>
      </c>
      <c s="64" r="CP27">
        <v>3.891311</v>
      </c>
      <c s="64" r="CQ27">
        <v>23.3478679999999</v>
      </c>
      <c s="64" r="CR27">
        <v>307.193332</v>
      </c>
      <c s="64" r="CS27">
        <v>0.0</v>
      </c>
      <c s="64" r="CT27">
        <v>0.0</v>
      </c>
      <c s="64" r="CU27">
        <v>3.891311</v>
      </c>
      <c s="64" r="CV27">
        <v>0.0</v>
      </c>
      <c s="64" r="CW27">
        <v>3.891311</v>
      </c>
      <c s="64" r="CX27">
        <v>7.782623</v>
      </c>
      <c s="64" r="CY27">
        <v>279.954153</v>
      </c>
      <c s="64" r="CZ27">
        <v>11.6739339999999</v>
      </c>
    </row>
    <row customHeight="1" r="28" ht="15.0">
      <c t="s" s="62" r="A28">
        <v>1228</v>
      </c>
      <c t="s" s="62" r="B28">
        <v>1229</v>
      </c>
      <c t="s" s="62" r="C28">
        <v>1230</v>
      </c>
      <c t="s" s="62" r="D28">
        <v>1231</v>
      </c>
      <c t="s" s="62" r="E28">
        <v>1232</v>
      </c>
      <c t="s" s="62" r="F28">
        <v>1233</v>
      </c>
      <c t="s" s="63" r="G28">
        <v>1234</v>
      </c>
      <c t="s" s="62" r="H28">
        <v>1235</v>
      </c>
      <c s="64" r="I28">
        <v>2222.0</v>
      </c>
      <c s="64" r="J28">
        <v>1752.0</v>
      </c>
      <c s="64" r="K28">
        <v>1620.0</v>
      </c>
      <c s="64" r="L28">
        <v>1592.0</v>
      </c>
      <c s="64" r="M28">
        <v>1062.0</v>
      </c>
      <c s="64" r="N28">
        <v>962.0</v>
      </c>
      <c s="64" r="O28">
        <v>52.24</v>
      </c>
      <c s="64" r="P28">
        <v>464.562208</v>
      </c>
      <c s="64" r="Q28">
        <v>350.240411999999</v>
      </c>
      <c s="64" r="R28">
        <v>569.530401999999</v>
      </c>
      <c s="64" r="S28">
        <v>472.87652</v>
      </c>
      <c s="64" r="T28">
        <v>253.586529</v>
      </c>
      <c s="64" r="U28">
        <v>111.203929</v>
      </c>
      <c s="64" r="V28">
        <v>332.0</v>
      </c>
      <c s="64" r="W28">
        <v>369.0</v>
      </c>
      <c s="64" r="X28">
        <v>353.0</v>
      </c>
      <c s="64" r="Y28">
        <v>449.0</v>
      </c>
      <c s="64" r="Z28">
        <v>173.0</v>
      </c>
      <c s="64" r="AA28">
        <v>76.0</v>
      </c>
      <c s="64" r="AB28">
        <v>1111.0</v>
      </c>
      <c s="64" r="AC28">
        <v>243.193638999999</v>
      </c>
      <c s="64" r="AD28">
        <v>170.443405</v>
      </c>
      <c s="64" r="AE28">
        <v>286.843778999999</v>
      </c>
      <c s="64" r="AF28">
        <v>227.604302999999</v>
      </c>
      <c s="64" r="AG28">
        <v>142.382600999999</v>
      </c>
      <c s="64" r="AH28">
        <v>38.453695</v>
      </c>
      <c s="64" r="AI28">
        <v>2.07857799999999</v>
      </c>
      <c s="64" r="AJ28">
        <v>309.708138</v>
      </c>
      <c s="64" r="AK28">
        <v>694.245089</v>
      </c>
      <c s="64" r="AL28">
        <v>107.046773</v>
      </c>
      <c s="64" r="AM28">
        <v>1111.0</v>
      </c>
      <c s="64" r="AN28">
        <v>221.368569</v>
      </c>
      <c s="64" r="AO28">
        <v>179.797007</v>
      </c>
      <c s="64" r="AP28">
        <v>282.686623</v>
      </c>
      <c s="64" r="AQ28">
        <v>245.272217</v>
      </c>
      <c s="64" r="AR28">
        <v>111.203929</v>
      </c>
      <c s="64" r="AS28">
        <v>64.4359209999999</v>
      </c>
      <c s="64" r="AT28">
        <v>6.23573399999999</v>
      </c>
      <c s="64" r="AU28">
        <v>277.490178</v>
      </c>
      <c s="64" r="AV28">
        <v>712.952292</v>
      </c>
      <c s="64" r="AW28">
        <v>120.55753</v>
      </c>
      <c s="64" r="AX28">
        <v>1746.005613</v>
      </c>
      <c s="64" r="AY28">
        <v>24.942937</v>
      </c>
      <c s="64" r="AZ28">
        <v>45.728718</v>
      </c>
      <c s="64" r="BA28">
        <v>128.871843</v>
      </c>
      <c s="64" r="BB28">
        <v>232.800748</v>
      </c>
      <c s="64" r="BC28">
        <v>353.358278999999</v>
      </c>
      <c s="64" r="BD28">
        <v>361.672591</v>
      </c>
      <c s="64" r="BE28">
        <v>336.729653999999</v>
      </c>
      <c s="64" r="BF28">
        <v>261.900842</v>
      </c>
      <c s="64" r="BG28">
        <v>1384.0</v>
      </c>
      <c s="64" r="BH28">
        <v>843.902712999999</v>
      </c>
      <c s="64" r="BI28">
        <v>8.31431199999999</v>
      </c>
      <c s="64" r="BJ28">
        <v>41.571562</v>
      </c>
      <c s="64" r="BK28">
        <v>78.985968</v>
      </c>
      <c s="64" r="BL28">
        <v>124.714687</v>
      </c>
      <c s="64" r="BM28">
        <v>54.0430309999999</v>
      </c>
      <c s="64" r="BN28">
        <v>261.900842</v>
      </c>
      <c s="64" r="BO28">
        <v>187.07203</v>
      </c>
      <c s="64" r="BP28">
        <v>87.3002809999999</v>
      </c>
      <c s="64" r="BQ28">
        <v>902.102899999999</v>
      </c>
      <c s="64" r="BR28">
        <v>16.628625</v>
      </c>
      <c s="64" r="BS28">
        <v>4.15715599999999</v>
      </c>
      <c s="64" r="BT28">
        <v>49.8858749999999</v>
      </c>
      <c s="64" r="BU28">
        <v>108.086062</v>
      </c>
      <c s="64" r="BV28">
        <v>299.315248</v>
      </c>
      <c s="64" r="BW28">
        <v>99.771749</v>
      </c>
      <c s="64" r="BX28">
        <v>149.657624</v>
      </c>
      <c s="64" r="BY28">
        <v>174.600561</v>
      </c>
      <c s="64" r="BZ28">
        <v>182.914874</v>
      </c>
      <c s="64" r="CA28">
        <v>0.0</v>
      </c>
      <c s="64" r="CB28">
        <v>0.0</v>
      </c>
      <c s="64" r="CC28">
        <v>0.0</v>
      </c>
      <c s="64" r="CD28">
        <v>4.15715599999999</v>
      </c>
      <c s="64" r="CE28">
        <v>41.571562</v>
      </c>
      <c s="64" r="CF28">
        <v>37.414406</v>
      </c>
      <c s="64" r="CG28">
        <v>0.0</v>
      </c>
      <c s="64" r="CH28">
        <v>99.771749</v>
      </c>
      <c s="64" r="CI28">
        <v>993.560337</v>
      </c>
      <c s="64" r="CJ28">
        <v>20.785781</v>
      </c>
      <c s="64" r="CK28">
        <v>29.1000939999999</v>
      </c>
      <c s="64" r="CL28">
        <v>112.243218</v>
      </c>
      <c s="64" r="CM28">
        <v>203.700655</v>
      </c>
      <c s="64" r="CN28">
        <v>261.900842</v>
      </c>
      <c s="64" r="CO28">
        <v>286.843778999999</v>
      </c>
      <c s="64" r="CP28">
        <v>4.15715599999999</v>
      </c>
      <c s="64" r="CQ28">
        <v>74.8288119999999</v>
      </c>
      <c s="64" r="CR28">
        <v>569.530401999999</v>
      </c>
      <c s="64" r="CS28">
        <v>4.15715599999999</v>
      </c>
      <c s="64" r="CT28">
        <v>16.628625</v>
      </c>
      <c s="64" r="CU28">
        <v>16.628625</v>
      </c>
      <c s="64" r="CV28">
        <v>24.942937</v>
      </c>
      <c s="64" r="CW28">
        <v>49.8858749999999</v>
      </c>
      <c s="64" r="CX28">
        <v>37.414406</v>
      </c>
      <c s="64" r="CY28">
        <v>332.572498</v>
      </c>
      <c s="64" r="CZ28">
        <v>87.3002809999999</v>
      </c>
    </row>
    <row customHeight="1" r="29" ht="15.0">
      <c t="s" s="62" r="A29">
        <v>1236</v>
      </c>
      <c t="s" s="62" r="B29">
        <v>1237</v>
      </c>
      <c t="s" s="62" r="C29">
        <v>1238</v>
      </c>
      <c t="s" s="62" r="D29">
        <v>1239</v>
      </c>
      <c t="s" s="62" r="E29">
        <v>1240</v>
      </c>
      <c t="s" s="62" r="F29">
        <v>1241</v>
      </c>
      <c t="s" s="63" r="G29">
        <v>1242</v>
      </c>
      <c t="s" s="62" r="H29">
        <v>1243</v>
      </c>
      <c s="64" r="I29">
        <v>933.0</v>
      </c>
      <c s="64" r="J29">
        <v>904.0</v>
      </c>
      <c s="64" r="K29">
        <v>696.0</v>
      </c>
      <c s="64" r="L29">
        <v>595.0</v>
      </c>
      <c s="64" r="M29">
        <v>434.0</v>
      </c>
      <c s="64" r="N29">
        <v>360.0</v>
      </c>
      <c s="64" r="O29">
        <v>6.33</v>
      </c>
      <c s="64" r="P29">
        <v>177.189913999999</v>
      </c>
      <c s="64" r="Q29">
        <v>133.142704</v>
      </c>
      <c s="64" r="R29">
        <v>195.209227</v>
      </c>
      <c s="64" r="S29">
        <v>248.266094</v>
      </c>
      <c s="64" r="T29">
        <v>134.143777</v>
      </c>
      <c s="64" r="U29">
        <v>45.0482829999999</v>
      </c>
      <c s="64" r="V29">
        <v>215.0</v>
      </c>
      <c s="64" r="W29">
        <v>137.0</v>
      </c>
      <c s="64" r="X29">
        <v>230.0</v>
      </c>
      <c s="64" r="Y29">
        <v>187.0</v>
      </c>
      <c s="64" r="Z29">
        <v>91.0</v>
      </c>
      <c s="64" r="AA29">
        <v>44.0</v>
      </c>
      <c s="64" r="AB29">
        <v>461.494635</v>
      </c>
      <c s="64" r="AC29">
        <v>93.0997849999999</v>
      </c>
      <c s="64" r="AD29">
        <v>60.0643779999999</v>
      </c>
      <c s="64" r="AE29">
        <v>102.109442</v>
      </c>
      <c s="64" r="AF29">
        <v>121.129828</v>
      </c>
      <c s="64" r="AG29">
        <v>68.072961</v>
      </c>
      <c s="64" r="AH29">
        <v>17.0182399999999</v>
      </c>
      <c s="64" r="AI29">
        <v>0.0</v>
      </c>
      <c s="64" r="AJ29">
        <v>119.127681999999</v>
      </c>
      <c s="64" r="AK29">
        <v>286.306867</v>
      </c>
      <c s="64" r="AL29">
        <v>56.0600859999999</v>
      </c>
      <c s="64" r="AM29">
        <v>471.505364999999</v>
      </c>
      <c s="64" r="AN29">
        <v>84.090129</v>
      </c>
      <c s="64" r="AO29">
        <v>73.078326</v>
      </c>
      <c s="64" r="AP29">
        <v>93.0997849999999</v>
      </c>
      <c s="64" r="AQ29">
        <v>127.136266</v>
      </c>
      <c s="64" r="AR29">
        <v>66.0708149999999</v>
      </c>
      <c s="64" r="AS29">
        <v>26.0278969999999</v>
      </c>
      <c s="64" r="AT29">
        <v>2.002146</v>
      </c>
      <c s="64" r="AU29">
        <v>113.121245</v>
      </c>
      <c s="64" r="AV29">
        <v>294.315451</v>
      </c>
      <c s="64" r="AW29">
        <v>64.0686699999999</v>
      </c>
      <c s="64" r="AX29">
        <v>740.793991</v>
      </c>
      <c s="64" r="AY29">
        <v>0.0</v>
      </c>
      <c s="64" r="AZ29">
        <v>36.0386269999999</v>
      </c>
      <c s="64" r="BA29">
        <v>60.0643779999999</v>
      </c>
      <c s="64" r="BB29">
        <v>160.171674</v>
      </c>
      <c s="64" r="BC29">
        <v>144.154506</v>
      </c>
      <c s="64" r="BD29">
        <v>104.111588</v>
      </c>
      <c s="64" r="BE29">
        <v>156.167382</v>
      </c>
      <c s="64" r="BF29">
        <v>80.0858369999999</v>
      </c>
      <c s="64" r="BG29">
        <v>700.0</v>
      </c>
      <c s="64" r="BH29">
        <v>360.386265999999</v>
      </c>
      <c s="64" r="BI29">
        <v>0.0</v>
      </c>
      <c s="64" r="BJ29">
        <v>16.017167</v>
      </c>
      <c s="64" r="BK29">
        <v>40.042918</v>
      </c>
      <c s="64" r="BL29">
        <v>84.090129</v>
      </c>
      <c s="64" r="BM29">
        <v>28.0300429999999</v>
      </c>
      <c s="64" r="BN29">
        <v>80.0858369999999</v>
      </c>
      <c s="64" r="BO29">
        <v>84.090129</v>
      </c>
      <c s="64" r="BP29">
        <v>28.0300429999999</v>
      </c>
      <c s="64" r="BQ29">
        <v>380.407725</v>
      </c>
      <c s="64" r="BR29">
        <v>0.0</v>
      </c>
      <c s="64" r="BS29">
        <v>20.021459</v>
      </c>
      <c s="64" r="BT29">
        <v>20.021459</v>
      </c>
      <c s="64" r="BU29">
        <v>76.081545</v>
      </c>
      <c s="64" r="BV29">
        <v>116.124464</v>
      </c>
      <c s="64" r="BW29">
        <v>24.025751</v>
      </c>
      <c s="64" r="BX29">
        <v>72.0772529999999</v>
      </c>
      <c s="64" r="BY29">
        <v>52.0557939999999</v>
      </c>
      <c s="64" r="BZ29">
        <v>76.081545</v>
      </c>
      <c s="64" r="CA29">
        <v>0.0</v>
      </c>
      <c s="64" r="CB29">
        <v>0.0</v>
      </c>
      <c s="64" r="CC29">
        <v>0.0</v>
      </c>
      <c s="64" r="CD29">
        <v>12.012876</v>
      </c>
      <c s="64" r="CE29">
        <v>0.0</v>
      </c>
      <c s="64" r="CF29">
        <v>8.008584</v>
      </c>
      <c s="64" r="CG29">
        <v>0.0</v>
      </c>
      <c s="64" r="CH29">
        <v>56.0600859999999</v>
      </c>
      <c s="64" r="CI29">
        <v>436.467810999999</v>
      </c>
      <c s="64" r="CJ29">
        <v>0.0</v>
      </c>
      <c s="64" r="CK29">
        <v>16.017167</v>
      </c>
      <c s="64" r="CL29">
        <v>60.0643779999999</v>
      </c>
      <c s="64" r="CM29">
        <v>124.133047</v>
      </c>
      <c s="64" r="CN29">
        <v>140.150215</v>
      </c>
      <c s="64" r="CO29">
        <v>84.090129</v>
      </c>
      <c s="64" r="CP29">
        <v>4.004292</v>
      </c>
      <c s="64" r="CQ29">
        <v>8.008584</v>
      </c>
      <c s="64" r="CR29">
        <v>228.244634999999</v>
      </c>
      <c s="64" r="CS29">
        <v>0.0</v>
      </c>
      <c s="64" r="CT29">
        <v>20.021459</v>
      </c>
      <c s="64" r="CU29">
        <v>0.0</v>
      </c>
      <c s="64" r="CV29">
        <v>24.025751</v>
      </c>
      <c s="64" r="CW29">
        <v>4.004292</v>
      </c>
      <c s="64" r="CX29">
        <v>12.012876</v>
      </c>
      <c s="64" r="CY29">
        <v>152.16309</v>
      </c>
      <c s="64" r="CZ29">
        <v>16.017167</v>
      </c>
    </row>
    <row customHeight="1" r="30" ht="15.0">
      <c t="s" s="62" r="A30">
        <v>1244</v>
      </c>
      <c t="s" s="62" r="B30">
        <v>1245</v>
      </c>
      <c t="s" s="62" r="C30">
        <v>1246</v>
      </c>
      <c t="s" s="62" r="D30">
        <v>1247</v>
      </c>
      <c t="s" s="62" r="E30">
        <v>1248</v>
      </c>
      <c t="s" s="62" r="F30">
        <v>1249</v>
      </c>
      <c t="s" s="63" r="G30">
        <v>1250</v>
      </c>
      <c t="s" s="62" r="H30">
        <v>1251</v>
      </c>
      <c s="64" r="I30">
        <v>274.0</v>
      </c>
      <c s="64" r="J30">
        <v>173.0</v>
      </c>
      <c s="64" r="K30">
        <v>144.0</v>
      </c>
      <c s="64" r="L30">
        <v>158.0</v>
      </c>
      <c s="64" r="M30">
        <v>197.0</v>
      </c>
      <c s="64" r="N30">
        <v>200.0</v>
      </c>
      <c s="64" r="O30">
        <v>3.63</v>
      </c>
      <c s="64" r="P30">
        <v>67.783972</v>
      </c>
      <c s="64" r="Q30">
        <v>41.0522649999999</v>
      </c>
      <c s="64" r="R30">
        <v>68.7386759999999</v>
      </c>
      <c s="64" r="S30">
        <v>44.8710799999999</v>
      </c>
      <c s="64" r="T30">
        <v>28.6411149999999</v>
      </c>
      <c s="64" r="U30">
        <v>22.9128919999999</v>
      </c>
      <c s="64" r="V30">
        <v>29.0</v>
      </c>
      <c s="64" r="W30">
        <v>22.0</v>
      </c>
      <c s="64" r="X30">
        <v>42.0</v>
      </c>
      <c s="64" r="Y30">
        <v>24.0</v>
      </c>
      <c s="64" r="Z30">
        <v>37.0</v>
      </c>
      <c s="64" r="AA30">
        <v>19.0</v>
      </c>
      <c s="64" r="AB30">
        <v>147.979094</v>
      </c>
      <c s="64" r="AC30">
        <v>42.0069689999999</v>
      </c>
      <c s="64" r="AD30">
        <v>21.958188</v>
      </c>
      <c s="64" r="AE30">
        <v>37.233449</v>
      </c>
      <c s="64" r="AF30">
        <v>24.8222999999999</v>
      </c>
      <c s="64" r="AG30">
        <v>13.365854</v>
      </c>
      <c s="64" r="AH30">
        <v>8.59233399999999</v>
      </c>
      <c s="64" r="AI30">
        <v>0.0</v>
      </c>
      <c s="64" r="AJ30">
        <v>51.5540069999999</v>
      </c>
      <c s="64" r="AK30">
        <v>77.33101</v>
      </c>
      <c s="64" r="AL30">
        <v>19.0940769999999</v>
      </c>
      <c s="64" r="AM30">
        <v>126.020906</v>
      </c>
      <c s="64" r="AN30">
        <v>25.777003</v>
      </c>
      <c s="64" r="AO30">
        <v>19.0940769999999</v>
      </c>
      <c s="64" r="AP30">
        <v>31.505226</v>
      </c>
      <c s="64" r="AQ30">
        <v>20.04878</v>
      </c>
      <c s="64" r="AR30">
        <v>15.275261</v>
      </c>
      <c s="64" r="AS30">
        <v>14.320557</v>
      </c>
      <c s="64" r="AT30">
        <v>0.0</v>
      </c>
      <c s="64" r="AU30">
        <v>32.45993</v>
      </c>
      <c s="64" r="AV30">
        <v>69.69338</v>
      </c>
      <c s="64" r="AW30">
        <v>23.8675959999999</v>
      </c>
      <c s="64" r="AX30">
        <v>213.853658999999</v>
      </c>
      <c s="64" r="AY30">
        <v>15.275261</v>
      </c>
      <c s="64" r="AZ30">
        <v>34.3693379999999</v>
      </c>
      <c s="64" r="BA30">
        <v>3.81881499999999</v>
      </c>
      <c s="64" r="BB30">
        <v>15.275261</v>
      </c>
      <c s="64" r="BC30">
        <v>19.0940769999999</v>
      </c>
      <c s="64" r="BD30">
        <v>38.188153</v>
      </c>
      <c s="64" r="BE30">
        <v>64.9198609999999</v>
      </c>
      <c s="64" r="BF30">
        <v>22.9128919999999</v>
      </c>
      <c s="64" r="BG30">
        <v>144.0</v>
      </c>
      <c s="64" r="BH30">
        <v>110.745645</v>
      </c>
      <c s="64" r="BI30">
        <v>7.63763099999999</v>
      </c>
      <c s="64" r="BJ30">
        <v>30.5505229999999</v>
      </c>
      <c s="64" r="BK30">
        <v>0.0</v>
      </c>
      <c s="64" r="BL30">
        <v>0.0</v>
      </c>
      <c s="64" r="BM30">
        <v>0.0</v>
      </c>
      <c s="64" r="BN30">
        <v>30.5505229999999</v>
      </c>
      <c s="64" r="BO30">
        <v>30.5505229999999</v>
      </c>
      <c s="64" r="BP30">
        <v>11.456446</v>
      </c>
      <c s="64" r="BQ30">
        <v>103.108014</v>
      </c>
      <c s="64" r="BR30">
        <v>7.63763099999999</v>
      </c>
      <c s="64" r="BS30">
        <v>3.81881499999999</v>
      </c>
      <c s="64" r="BT30">
        <v>3.81881499999999</v>
      </c>
      <c s="64" r="BU30">
        <v>15.275261</v>
      </c>
      <c s="64" r="BV30">
        <v>19.0940769999999</v>
      </c>
      <c s="64" r="BW30">
        <v>7.63763099999999</v>
      </c>
      <c s="64" r="BX30">
        <v>34.3693379999999</v>
      </c>
      <c s="64" r="BY30">
        <v>11.456446</v>
      </c>
      <c s="64" r="BZ30">
        <v>19.0940769999999</v>
      </c>
      <c s="64" r="CA30">
        <v>0.0</v>
      </c>
      <c s="64" r="CB30">
        <v>0.0</v>
      </c>
      <c s="64" r="CC30">
        <v>0.0</v>
      </c>
      <c s="64" r="CD30">
        <v>0.0</v>
      </c>
      <c s="64" r="CE30">
        <v>0.0</v>
      </c>
      <c s="64" r="CF30">
        <v>3.81881499999999</v>
      </c>
      <c s="64" r="CG30">
        <v>0.0</v>
      </c>
      <c s="64" r="CH30">
        <v>15.275261</v>
      </c>
      <c s="64" r="CI30">
        <v>110.745645</v>
      </c>
      <c s="64" r="CJ30">
        <v>15.275261</v>
      </c>
      <c s="64" r="CK30">
        <v>34.3693379999999</v>
      </c>
      <c s="64" r="CL30">
        <v>3.81881499999999</v>
      </c>
      <c s="64" r="CM30">
        <v>15.275261</v>
      </c>
      <c s="64" r="CN30">
        <v>11.456446</v>
      </c>
      <c s="64" r="CO30">
        <v>26.731707</v>
      </c>
      <c s="64" r="CP30">
        <v>0.0</v>
      </c>
      <c s="64" r="CQ30">
        <v>3.81881499999999</v>
      </c>
      <c s="64" r="CR30">
        <v>84.0139369999999</v>
      </c>
      <c s="64" r="CS30">
        <v>0.0</v>
      </c>
      <c s="64" r="CT30">
        <v>0.0</v>
      </c>
      <c s="64" r="CU30">
        <v>0.0</v>
      </c>
      <c s="64" r="CV30">
        <v>0.0</v>
      </c>
      <c s="64" r="CW30">
        <v>7.63763099999999</v>
      </c>
      <c s="64" r="CX30">
        <v>7.63763099999999</v>
      </c>
      <c s="64" r="CY30">
        <v>64.9198609999999</v>
      </c>
      <c s="64" r="CZ30">
        <v>3.81881499999999</v>
      </c>
    </row>
    <row customHeight="1" r="31" ht="15.0">
      <c t="s" s="62" r="A31">
        <v>1252</v>
      </c>
      <c t="s" s="62" r="B31">
        <v>1253</v>
      </c>
      <c t="s" s="62" r="C31">
        <v>1254</v>
      </c>
      <c t="s" s="62" r="D31">
        <v>1255</v>
      </c>
      <c t="s" s="62" r="E31">
        <v>1256</v>
      </c>
      <c t="s" s="62" r="F31">
        <v>1257</v>
      </c>
      <c t="s" s="63" r="G31">
        <v>1258</v>
      </c>
      <c t="s" s="62" r="H31">
        <v>1259</v>
      </c>
      <c s="64" r="I31">
        <v>347.0</v>
      </c>
      <c s="64" r="J31">
        <v>245.0</v>
      </c>
      <c s="64" r="K31">
        <v>221.0</v>
      </c>
      <c s="64" r="L31">
        <v>160.0</v>
      </c>
      <c s="64" r="M31">
        <v>153.0</v>
      </c>
      <c s="64" r="N31">
        <v>185.0</v>
      </c>
      <c s="64" r="O31">
        <v>7.93</v>
      </c>
      <c s="64" r="P31">
        <v>90.427142</v>
      </c>
      <c s="64" r="Q31">
        <v>47.214365</v>
      </c>
      <c s="64" r="R31">
        <v>87.478431</v>
      </c>
      <c s="64" r="S31">
        <v>62.905838</v>
      </c>
      <c s="64" r="T31">
        <v>35.384534</v>
      </c>
      <c s="64" r="U31">
        <v>23.589689</v>
      </c>
      <c s="64" r="V31">
        <v>50.0</v>
      </c>
      <c s="64" r="W31">
        <v>39.0</v>
      </c>
      <c s="64" r="X31">
        <v>63.0</v>
      </c>
      <c s="64" r="Y31">
        <v>44.0</v>
      </c>
      <c s="64" r="Z31">
        <v>31.0</v>
      </c>
      <c s="64" r="AA31">
        <v>18.0</v>
      </c>
      <c s="64" r="AB31">
        <v>165.145318</v>
      </c>
      <c s="64" r="AC31">
        <v>42.2648599999999</v>
      </c>
      <c s="64" r="AD31">
        <v>21.641375</v>
      </c>
      <c s="64" r="AE31">
        <v>43.2477639999999</v>
      </c>
      <c s="64" r="AF31">
        <v>31.452919</v>
      </c>
      <c s="64" r="AG31">
        <v>18.6751709999999</v>
      </c>
      <c s="64" r="AH31">
        <v>7.86322999999999</v>
      </c>
      <c s="64" r="AI31">
        <v>0.0</v>
      </c>
      <c s="64" r="AJ31">
        <v>49.145186</v>
      </c>
      <c s="64" r="AK31">
        <v>96.3420579999999</v>
      </c>
      <c s="64" r="AL31">
        <v>19.6580739999999</v>
      </c>
      <c s="64" r="AM31">
        <v>181.854682</v>
      </c>
      <c s="64" r="AN31">
        <v>48.1622819999999</v>
      </c>
      <c s="64" r="AO31">
        <v>25.57299</v>
      </c>
      <c s="64" r="AP31">
        <v>44.230668</v>
      </c>
      <c s="64" r="AQ31">
        <v>31.452919</v>
      </c>
      <c s="64" r="AR31">
        <v>16.709363</v>
      </c>
      <c s="64" r="AS31">
        <v>15.7264599999999</v>
      </c>
      <c s="64" r="AT31">
        <v>0.0</v>
      </c>
      <c s="64" r="AU31">
        <v>54.059705</v>
      </c>
      <c s="64" r="AV31">
        <v>106.171094999999</v>
      </c>
      <c s="64" r="AW31">
        <v>21.6238819999999</v>
      </c>
      <c s="64" r="AX31">
        <v>247.691737999999</v>
      </c>
      <c s="64" r="AY31">
        <v>0.0</v>
      </c>
      <c s="64" r="AZ31">
        <v>15.7264599999999</v>
      </c>
      <c s="64" r="BA31">
        <v>15.7264599999999</v>
      </c>
      <c s="64" r="BB31">
        <v>43.2477639999999</v>
      </c>
      <c s="64" r="BC31">
        <v>51.1109939999999</v>
      </c>
      <c s="64" r="BD31">
        <v>58.974223</v>
      </c>
      <c s="64" r="BE31">
        <v>58.974223</v>
      </c>
      <c s="64" r="BF31">
        <v>3.93161499999999</v>
      </c>
      <c s="64" r="BG31">
        <v>188.0</v>
      </c>
      <c s="64" r="BH31">
        <v>117.948447</v>
      </c>
      <c s="64" r="BI31">
        <v>0.0</v>
      </c>
      <c s="64" r="BJ31">
        <v>7.86322999999999</v>
      </c>
      <c s="64" r="BK31">
        <v>7.86322999999999</v>
      </c>
      <c s="64" r="BL31">
        <v>23.589689</v>
      </c>
      <c s="64" r="BM31">
        <v>7.86322999999999</v>
      </c>
      <c s="64" r="BN31">
        <v>43.2477639999999</v>
      </c>
      <c s="64" r="BO31">
        <v>27.521304</v>
      </c>
      <c s="64" r="BP31">
        <v>0.0</v>
      </c>
      <c s="64" r="BQ31">
        <v>129.743291</v>
      </c>
      <c s="64" r="BR31">
        <v>0.0</v>
      </c>
      <c s="64" r="BS31">
        <v>7.86322999999999</v>
      </c>
      <c s="64" r="BT31">
        <v>7.86322999999999</v>
      </c>
      <c s="64" r="BU31">
        <v>19.6580739999999</v>
      </c>
      <c s="64" r="BV31">
        <v>43.2477639999999</v>
      </c>
      <c s="64" r="BW31">
        <v>15.7264599999999</v>
      </c>
      <c s="64" r="BX31">
        <v>31.452919</v>
      </c>
      <c s="64" r="BY31">
        <v>3.93161499999999</v>
      </c>
      <c s="64" r="BZ31">
        <v>7.86322999999999</v>
      </c>
      <c s="64" r="CA31">
        <v>0.0</v>
      </c>
      <c s="64" r="CB31">
        <v>0.0</v>
      </c>
      <c s="64" r="CC31">
        <v>0.0</v>
      </c>
      <c s="64" r="CD31">
        <v>0.0</v>
      </c>
      <c s="64" r="CE31">
        <v>0.0</v>
      </c>
      <c s="64" r="CF31">
        <v>7.86322999999999</v>
      </c>
      <c s="64" r="CG31">
        <v>0.0</v>
      </c>
      <c s="64" r="CH31">
        <v>0.0</v>
      </c>
      <c s="64" r="CI31">
        <v>169.05944</v>
      </c>
      <c s="64" r="CJ31">
        <v>0.0</v>
      </c>
      <c s="64" r="CK31">
        <v>15.7264599999999</v>
      </c>
      <c s="64" r="CL31">
        <v>11.794845</v>
      </c>
      <c s="64" r="CM31">
        <v>39.316149</v>
      </c>
      <c s="64" r="CN31">
        <v>51.1109939999999</v>
      </c>
      <c s="64" r="CO31">
        <v>47.1793789999999</v>
      </c>
      <c s="64" r="CP31">
        <v>3.93161499999999</v>
      </c>
      <c s="64" r="CQ31">
        <v>0.0</v>
      </c>
      <c s="64" r="CR31">
        <v>70.769068</v>
      </c>
      <c s="64" r="CS31">
        <v>0.0</v>
      </c>
      <c s="64" r="CT31">
        <v>0.0</v>
      </c>
      <c s="64" r="CU31">
        <v>3.93161499999999</v>
      </c>
      <c s="64" r="CV31">
        <v>3.93161499999999</v>
      </c>
      <c s="64" r="CW31">
        <v>0.0</v>
      </c>
      <c s="64" r="CX31">
        <v>3.93161499999999</v>
      </c>
      <c s="64" r="CY31">
        <v>55.042608</v>
      </c>
      <c s="64" r="CZ31">
        <v>3.93161499999999</v>
      </c>
    </row>
    <row customHeight="1" r="32" ht="15.0">
      <c t="s" s="62" r="A32">
        <v>1260</v>
      </c>
      <c t="s" s="62" r="B32">
        <v>1261</v>
      </c>
      <c t="s" s="62" r="C32">
        <v>1262</v>
      </c>
      <c t="s" s="62" r="D32">
        <v>1263</v>
      </c>
      <c t="s" s="62" r="E32">
        <v>1264</v>
      </c>
      <c t="s" s="62" r="F32">
        <v>1265</v>
      </c>
      <c t="s" s="63" r="G32">
        <v>1266</v>
      </c>
      <c t="s" s="62" r="H32">
        <v>1267</v>
      </c>
      <c s="64" r="I32">
        <v>451.0</v>
      </c>
      <c s="64" r="J32">
        <v>318.0</v>
      </c>
      <c s="64" r="K32">
        <v>272.0</v>
      </c>
      <c s="64" r="L32">
        <v>266.0</v>
      </c>
      <c s="64" r="M32">
        <v>234.0</v>
      </c>
      <c s="64" r="N32">
        <v>252.0</v>
      </c>
      <c s="64" r="O32">
        <v>41.78</v>
      </c>
      <c s="64" r="P32">
        <v>101.161347</v>
      </c>
      <c s="64" r="Q32">
        <v>58.769925</v>
      </c>
      <c s="64" r="R32">
        <v>110.832235999999</v>
      </c>
      <c s="64" r="S32">
        <v>104.124621</v>
      </c>
      <c s="64" r="T32">
        <v>55.879601</v>
      </c>
      <c s="64" r="U32">
        <v>20.2322689999999</v>
      </c>
      <c s="64" r="V32">
        <v>66.0</v>
      </c>
      <c s="64" r="W32">
        <v>45.0</v>
      </c>
      <c s="64" r="X32">
        <v>82.0</v>
      </c>
      <c s="64" r="Y32">
        <v>57.0</v>
      </c>
      <c s="64" r="Z32">
        <v>45.0</v>
      </c>
      <c s="64" r="AA32">
        <v>23.0</v>
      </c>
      <c s="64" r="AB32">
        <v>227.44512</v>
      </c>
      <c s="64" r="AC32">
        <v>47.208629</v>
      </c>
      <c s="64" r="AD32">
        <v>28.9032419999999</v>
      </c>
      <c s="64" r="AE32">
        <v>55.9160759999999</v>
      </c>
      <c s="64" r="AF32">
        <v>58.8063999999999</v>
      </c>
      <c s="64" r="AG32">
        <v>26.9763589999999</v>
      </c>
      <c s="64" r="AH32">
        <v>9.63441399999999</v>
      </c>
      <c s="64" r="AI32">
        <v>0.0</v>
      </c>
      <c s="64" r="AJ32">
        <v>59.733367</v>
      </c>
      <c s="64" r="AK32">
        <v>142.662276999999</v>
      </c>
      <c s="64" r="AL32">
        <v>25.0494759999999</v>
      </c>
      <c s="64" r="AM32">
        <v>223.55488</v>
      </c>
      <c s="64" r="AN32">
        <v>53.9527179999999</v>
      </c>
      <c s="64" r="AO32">
        <v>29.8666829999999</v>
      </c>
      <c s="64" r="AP32">
        <v>54.9161599999999</v>
      </c>
      <c s="64" r="AQ32">
        <v>45.318221</v>
      </c>
      <c s="64" r="AR32">
        <v>28.9032419999999</v>
      </c>
      <c s="64" r="AS32">
        <v>10.5978549999999</v>
      </c>
      <c s="64" r="AT32">
        <v>0.0</v>
      </c>
      <c s="64" r="AU32">
        <v>67.440898</v>
      </c>
      <c s="64" r="AV32">
        <v>126.247298</v>
      </c>
      <c s="64" r="AW32">
        <v>29.8666829999999</v>
      </c>
      <c s="64" r="AX32">
        <v>366.107732</v>
      </c>
      <c s="64" r="AY32">
        <v>3.85376599999999</v>
      </c>
      <c s="64" r="AZ32">
        <v>30.8301249999999</v>
      </c>
      <c s="64" r="BA32">
        <v>19.2688279999999</v>
      </c>
      <c s="64" r="BB32">
        <v>73.221546</v>
      </c>
      <c s="64" r="BC32">
        <v>61.6602499999999</v>
      </c>
      <c s="64" r="BD32">
        <v>53.9527179999999</v>
      </c>
      <c s="64" r="BE32">
        <v>77.0753119999999</v>
      </c>
      <c s="64" r="BF32">
        <v>46.245187</v>
      </c>
      <c s="64" r="BG32">
        <v>252.0</v>
      </c>
      <c s="64" r="BH32">
        <v>173.419452</v>
      </c>
      <c s="64" r="BI32">
        <v>3.85376599999999</v>
      </c>
      <c s="64" r="BJ32">
        <v>15.415062</v>
      </c>
      <c s="64" r="BK32">
        <v>15.415062</v>
      </c>
      <c s="64" r="BL32">
        <v>42.3914219999999</v>
      </c>
      <c s="64" r="BM32">
        <v>7.707531</v>
      </c>
      <c s="64" r="BN32">
        <v>34.6838899999999</v>
      </c>
      <c s="64" r="BO32">
        <v>30.8301249999999</v>
      </c>
      <c s="64" r="BP32">
        <v>23.1225939999999</v>
      </c>
      <c s="64" r="BQ32">
        <v>192.688279999999</v>
      </c>
      <c s="64" r="BR32">
        <v>0.0</v>
      </c>
      <c s="64" r="BS32">
        <v>15.415062</v>
      </c>
      <c s="64" r="BT32">
        <v>3.85376599999999</v>
      </c>
      <c s="64" r="BU32">
        <v>30.8301249999999</v>
      </c>
      <c s="64" r="BV32">
        <v>53.9527179999999</v>
      </c>
      <c s="64" r="BW32">
        <v>19.2688279999999</v>
      </c>
      <c s="64" r="BX32">
        <v>46.245187</v>
      </c>
      <c s="64" r="BY32">
        <v>23.1225939999999</v>
      </c>
      <c s="64" r="BZ32">
        <v>53.9527179999999</v>
      </c>
      <c s="64" r="CA32">
        <v>0.0</v>
      </c>
      <c s="64" r="CB32">
        <v>0.0</v>
      </c>
      <c s="64" r="CC32">
        <v>0.0</v>
      </c>
      <c s="64" r="CD32">
        <v>0.0</v>
      </c>
      <c s="64" r="CE32">
        <v>11.561297</v>
      </c>
      <c s="64" r="CF32">
        <v>11.561297</v>
      </c>
      <c s="64" r="CG32">
        <v>0.0</v>
      </c>
      <c s="64" r="CH32">
        <v>30.8301249999999</v>
      </c>
      <c s="64" r="CI32">
        <v>208.103342</v>
      </c>
      <c s="64" r="CJ32">
        <v>3.85376599999999</v>
      </c>
      <c s="64" r="CK32">
        <v>26.9763589999999</v>
      </c>
      <c s="64" r="CL32">
        <v>15.415062</v>
      </c>
      <c s="64" r="CM32">
        <v>73.221546</v>
      </c>
      <c s="64" r="CN32">
        <v>46.245187</v>
      </c>
      <c s="64" r="CO32">
        <v>30.8301249999999</v>
      </c>
      <c s="64" r="CP32">
        <v>0.0</v>
      </c>
      <c s="64" r="CQ32">
        <v>11.561297</v>
      </c>
      <c s="64" r="CR32">
        <v>104.051671</v>
      </c>
      <c s="64" r="CS32">
        <v>0.0</v>
      </c>
      <c s="64" r="CT32">
        <v>3.85376599999999</v>
      </c>
      <c s="64" r="CU32">
        <v>3.85376599999999</v>
      </c>
      <c s="64" r="CV32">
        <v>0.0</v>
      </c>
      <c s="64" r="CW32">
        <v>3.85376599999999</v>
      </c>
      <c s="64" r="CX32">
        <v>11.561297</v>
      </c>
      <c s="64" r="CY32">
        <v>77.0753119999999</v>
      </c>
      <c s="64" r="CZ32">
        <v>3.85376599999999</v>
      </c>
    </row>
    <row customHeight="1" r="33" ht="15.0">
      <c t="s" s="62" r="A33">
        <v>1268</v>
      </c>
      <c t="s" s="62" r="B33">
        <v>1269</v>
      </c>
      <c t="s" s="62" r="C33">
        <v>1270</v>
      </c>
      <c t="s" s="62" r="D33">
        <v>1271</v>
      </c>
      <c t="s" s="62" r="E33">
        <v>1272</v>
      </c>
      <c t="s" s="62" r="F33">
        <v>1273</v>
      </c>
      <c t="s" s="63" r="G33">
        <v>1274</v>
      </c>
      <c t="s" s="62" r="H33">
        <v>1275</v>
      </c>
      <c s="64" r="I33">
        <v>281.0</v>
      </c>
      <c s="64" r="J33">
        <v>211.0</v>
      </c>
      <c s="64" r="K33">
        <v>234.0</v>
      </c>
      <c s="64" r="L33">
        <v>260.0</v>
      </c>
      <c s="64" r="M33">
        <v>277.0</v>
      </c>
      <c s="64" r="N33">
        <v>289.0</v>
      </c>
      <c s="64" r="O33">
        <v>5.33</v>
      </c>
      <c s="64" r="P33">
        <v>58.5830389999999</v>
      </c>
      <c s="64" r="Q33">
        <v>31.773852</v>
      </c>
      <c s="64" r="R33">
        <v>76.45583</v>
      </c>
      <c s="64" r="S33">
        <v>52.625442</v>
      </c>
      <c s="64" r="T33">
        <v>41.70318</v>
      </c>
      <c s="64" r="U33">
        <v>19.858657</v>
      </c>
      <c s="64" r="V33">
        <v>34.0</v>
      </c>
      <c s="64" r="W33">
        <v>27.0</v>
      </c>
      <c s="64" r="X33">
        <v>33.0</v>
      </c>
      <c s="64" r="Y33">
        <v>54.0</v>
      </c>
      <c s="64" r="Z33">
        <v>40.0</v>
      </c>
      <c s="64" r="AA33">
        <v>23.0</v>
      </c>
      <c s="64" r="AB33">
        <v>136.031802</v>
      </c>
      <c s="64" r="AC33">
        <v>27.8021199999999</v>
      </c>
      <c s="64" r="AD33">
        <v>14.893993</v>
      </c>
      <c s="64" r="AE33">
        <v>37.7314489999999</v>
      </c>
      <c s="64" r="AF33">
        <v>27.8021199999999</v>
      </c>
      <c s="64" r="AG33">
        <v>17.872792</v>
      </c>
      <c s="64" r="AH33">
        <v>8.936396</v>
      </c>
      <c s="64" r="AI33">
        <v>0.992932999999999</v>
      </c>
      <c s="64" r="AJ33">
        <v>32.766784</v>
      </c>
      <c s="64" r="AK33">
        <v>83.40636</v>
      </c>
      <c s="64" r="AL33">
        <v>19.858657</v>
      </c>
      <c s="64" r="AM33">
        <v>144.968198</v>
      </c>
      <c s="64" r="AN33">
        <v>30.780919</v>
      </c>
      <c s="64" r="AO33">
        <v>16.879859</v>
      </c>
      <c s="64" r="AP33">
        <v>38.7243819999999</v>
      </c>
      <c s="64" r="AQ33">
        <v>24.823322</v>
      </c>
      <c s="64" r="AR33">
        <v>23.830389</v>
      </c>
      <c s="64" r="AS33">
        <v>7.943463</v>
      </c>
      <c s="64" r="AT33">
        <v>1.98586599999999</v>
      </c>
      <c s="64" r="AU33">
        <v>35.745583</v>
      </c>
      <c s="64" r="AV33">
        <v>80.4275619999999</v>
      </c>
      <c s="64" r="AW33">
        <v>28.7950529999999</v>
      </c>
      <c s="64" r="AX33">
        <v>206.530035</v>
      </c>
      <c s="64" r="AY33">
        <v>39.717314</v>
      </c>
      <c s="64" r="AZ33">
        <v>7.943463</v>
      </c>
      <c s="64" r="BA33">
        <v>15.886926</v>
      </c>
      <c s="64" r="BB33">
        <v>27.8021199999999</v>
      </c>
      <c s="64" r="BC33">
        <v>31.773852</v>
      </c>
      <c s="64" r="BD33">
        <v>19.858657</v>
      </c>
      <c s="64" r="BE33">
        <v>47.660777</v>
      </c>
      <c s="64" r="BF33">
        <v>15.886926</v>
      </c>
      <c s="64" r="BG33">
        <v>172.0</v>
      </c>
      <c s="64" r="BH33">
        <v>107.236749</v>
      </c>
      <c s="64" r="BI33">
        <v>31.773852</v>
      </c>
      <c s="64" r="BJ33">
        <v>7.943463</v>
      </c>
      <c s="64" r="BK33">
        <v>7.943463</v>
      </c>
      <c s="64" r="BL33">
        <v>11.915194</v>
      </c>
      <c s="64" r="BM33">
        <v>7.943463</v>
      </c>
      <c s="64" r="BN33">
        <v>15.886926</v>
      </c>
      <c s="64" r="BO33">
        <v>19.858657</v>
      </c>
      <c s="64" r="BP33">
        <v>3.971731</v>
      </c>
      <c s="64" r="BQ33">
        <v>99.2932859999999</v>
      </c>
      <c s="64" r="BR33">
        <v>7.943463</v>
      </c>
      <c s="64" r="BS33">
        <v>0.0</v>
      </c>
      <c s="64" r="BT33">
        <v>7.943463</v>
      </c>
      <c s="64" r="BU33">
        <v>15.886926</v>
      </c>
      <c s="64" r="BV33">
        <v>23.830389</v>
      </c>
      <c s="64" r="BW33">
        <v>3.971731</v>
      </c>
      <c s="64" r="BX33">
        <v>27.8021199999999</v>
      </c>
      <c s="64" r="BY33">
        <v>11.915194</v>
      </c>
      <c s="64" r="BZ33">
        <v>7.943463</v>
      </c>
      <c s="64" r="CA33">
        <v>0.0</v>
      </c>
      <c s="64" r="CB33">
        <v>0.0</v>
      </c>
      <c s="64" r="CC33">
        <v>0.0</v>
      </c>
      <c s="64" r="CD33">
        <v>0.0</v>
      </c>
      <c s="64" r="CE33">
        <v>0.0</v>
      </c>
      <c s="64" r="CF33">
        <v>0.0</v>
      </c>
      <c s="64" r="CG33">
        <v>0.0</v>
      </c>
      <c s="64" r="CH33">
        <v>7.943463</v>
      </c>
      <c s="64" r="CI33">
        <v>115.180212</v>
      </c>
      <c s="64" r="CJ33">
        <v>23.830389</v>
      </c>
      <c s="64" r="CK33">
        <v>7.943463</v>
      </c>
      <c s="64" r="CL33">
        <v>3.971731</v>
      </c>
      <c s="64" r="CM33">
        <v>27.8021199999999</v>
      </c>
      <c s="64" r="CN33">
        <v>31.773852</v>
      </c>
      <c s="64" r="CO33">
        <v>15.886926</v>
      </c>
      <c s="64" r="CP33">
        <v>0.0</v>
      </c>
      <c s="64" r="CQ33">
        <v>3.971731</v>
      </c>
      <c s="64" r="CR33">
        <v>83.40636</v>
      </c>
      <c s="64" r="CS33">
        <v>15.886926</v>
      </c>
      <c s="64" r="CT33">
        <v>0.0</v>
      </c>
      <c s="64" r="CU33">
        <v>11.915194</v>
      </c>
      <c s="64" r="CV33">
        <v>0.0</v>
      </c>
      <c s="64" r="CW33">
        <v>0.0</v>
      </c>
      <c s="64" r="CX33">
        <v>3.971731</v>
      </c>
      <c s="64" r="CY33">
        <v>47.660777</v>
      </c>
      <c s="64" r="CZ33">
        <v>3.971731</v>
      </c>
    </row>
    <row customHeight="1" r="34" ht="15.0">
      <c t="s" s="62" r="A34">
        <v>1276</v>
      </c>
      <c t="s" s="62" r="B34">
        <v>1277</v>
      </c>
      <c t="s" s="62" r="C34">
        <v>1278</v>
      </c>
      <c t="s" s="62" r="D34">
        <v>1279</v>
      </c>
      <c t="s" s="62" r="E34">
        <v>1280</v>
      </c>
      <c t="s" s="62" r="F34">
        <v>1281</v>
      </c>
      <c t="s" s="63" r="G34">
        <v>1282</v>
      </c>
      <c t="s" s="62" r="H34">
        <v>1283</v>
      </c>
      <c s="64" r="I34">
        <v>1076.0</v>
      </c>
      <c s="64" r="J34">
        <v>867.0</v>
      </c>
      <c s="64" r="K34">
        <v>749.0</v>
      </c>
      <c s="64" r="L34">
        <v>668.0</v>
      </c>
      <c s="64" r="M34">
        <v>527.0</v>
      </c>
      <c s="64" r="N34">
        <v>503.0</v>
      </c>
      <c s="64" r="O34">
        <v>10.34</v>
      </c>
      <c s="64" r="P34">
        <v>274.293381</v>
      </c>
      <c s="64" r="Q34">
        <v>141.477639</v>
      </c>
      <c s="64" r="R34">
        <v>299.316637</v>
      </c>
      <c s="64" r="S34">
        <v>207.88551</v>
      </c>
      <c s="64" r="T34">
        <v>104.905188</v>
      </c>
      <c s="64" r="U34">
        <v>48.1216459999999</v>
      </c>
      <c s="64" r="V34">
        <v>211.0</v>
      </c>
      <c s="64" r="W34">
        <v>156.0</v>
      </c>
      <c s="64" r="X34">
        <v>246.0</v>
      </c>
      <c s="64" r="Y34">
        <v>141.0</v>
      </c>
      <c s="64" r="Z34">
        <v>82.0</v>
      </c>
      <c s="64" r="AA34">
        <v>31.0</v>
      </c>
      <c s="64" r="AB34">
        <v>541.849732</v>
      </c>
      <c s="64" r="AC34">
        <v>135.703041</v>
      </c>
      <c s="64" r="AD34">
        <v>62.55814</v>
      </c>
      <c s="64" r="AE34">
        <v>147.252236</v>
      </c>
      <c s="64" r="AF34">
        <v>112.604651</v>
      </c>
      <c s="64" r="AG34">
        <v>56.7835419999999</v>
      </c>
      <c s="64" r="AH34">
        <v>26.948122</v>
      </c>
      <c s="64" r="AI34">
        <v>0.0</v>
      </c>
      <c s="64" r="AJ34">
        <v>160.726296999999</v>
      </c>
      <c s="64" r="AK34">
        <v>327.227191</v>
      </c>
      <c s="64" r="AL34">
        <v>53.8962429999999</v>
      </c>
      <c s="64" r="AM34">
        <v>534.150267999999</v>
      </c>
      <c s="64" r="AN34">
        <v>138.59034</v>
      </c>
      <c s="64" r="AO34">
        <v>78.919499</v>
      </c>
      <c s="64" r="AP34">
        <v>152.064401</v>
      </c>
      <c s="64" r="AQ34">
        <v>95.280859</v>
      </c>
      <c s="64" r="AR34">
        <v>48.1216459999999</v>
      </c>
      <c s="64" r="AS34">
        <v>21.173524</v>
      </c>
      <c s="64" r="AT34">
        <v>0.0</v>
      </c>
      <c s="64" r="AU34">
        <v>173.237924999999</v>
      </c>
      <c s="64" r="AV34">
        <v>311.828264999999</v>
      </c>
      <c s="64" r="AW34">
        <v>49.084079</v>
      </c>
      <c s="64" r="AX34">
        <v>804.593918</v>
      </c>
      <c s="64" r="AY34">
        <v>15.398927</v>
      </c>
      <c s="64" r="AZ34">
        <v>38.497317</v>
      </c>
      <c s="64" r="BA34">
        <v>53.8962429999999</v>
      </c>
      <c s="64" r="BB34">
        <v>161.688729999999</v>
      </c>
      <c s="64" r="BC34">
        <v>115.49195</v>
      </c>
      <c s="64" r="BD34">
        <v>173.237924999999</v>
      </c>
      <c s="64" r="BE34">
        <v>146.289803</v>
      </c>
      <c s="64" r="BF34">
        <v>100.093023</v>
      </c>
      <c s="64" r="BG34">
        <v>676.0</v>
      </c>
      <c s="64" r="BH34">
        <v>419.620750999999</v>
      </c>
      <c s="64" r="BI34">
        <v>11.5491949999999</v>
      </c>
      <c s="64" r="BJ34">
        <v>30.797853</v>
      </c>
      <c s="64" r="BK34">
        <v>42.347048</v>
      </c>
      <c s="64" r="BL34">
        <v>53.8962429999999</v>
      </c>
      <c s="64" r="BM34">
        <v>26.948122</v>
      </c>
      <c s="64" r="BN34">
        <v>134.740608</v>
      </c>
      <c s="64" r="BO34">
        <v>73.144902</v>
      </c>
      <c s="64" r="BP34">
        <v>46.1967799999999</v>
      </c>
      <c s="64" r="BQ34">
        <v>384.973165999999</v>
      </c>
      <c s="64" r="BR34">
        <v>3.84973199999999</v>
      </c>
      <c s="64" r="BS34">
        <v>7.69946299999999</v>
      </c>
      <c s="64" r="BT34">
        <v>11.5491949999999</v>
      </c>
      <c s="64" r="BU34">
        <v>107.792486999999</v>
      </c>
      <c s="64" r="BV34">
        <v>88.543828</v>
      </c>
      <c s="64" r="BW34">
        <v>38.497317</v>
      </c>
      <c s="64" r="BX34">
        <v>73.144902</v>
      </c>
      <c s="64" r="BY34">
        <v>53.8962429999999</v>
      </c>
      <c s="64" r="BZ34">
        <v>80.8443649999999</v>
      </c>
      <c s="64" r="CA34">
        <v>0.0</v>
      </c>
      <c s="64" r="CB34">
        <v>0.0</v>
      </c>
      <c s="64" r="CC34">
        <v>0.0</v>
      </c>
      <c s="64" r="CD34">
        <v>3.84973199999999</v>
      </c>
      <c s="64" r="CE34">
        <v>3.84973199999999</v>
      </c>
      <c s="64" r="CF34">
        <v>19.2486579999999</v>
      </c>
      <c s="64" r="CG34">
        <v>0.0</v>
      </c>
      <c s="64" r="CH34">
        <v>53.8962429999999</v>
      </c>
      <c s="64" r="CI34">
        <v>508.16458</v>
      </c>
      <c s="64" r="CJ34">
        <v>11.5491949999999</v>
      </c>
      <c s="64" r="CK34">
        <v>30.797853</v>
      </c>
      <c s="64" r="CL34">
        <v>50.046512</v>
      </c>
      <c s="64" r="CM34">
        <v>150.139535</v>
      </c>
      <c s="64" r="CN34">
        <v>107.792486999999</v>
      </c>
      <c s="64" r="CO34">
        <v>127.041145</v>
      </c>
      <c s="64" r="CP34">
        <v>0.0</v>
      </c>
      <c s="64" r="CQ34">
        <v>30.797853</v>
      </c>
      <c s="64" r="CR34">
        <v>215.584972999999</v>
      </c>
      <c s="64" r="CS34">
        <v>3.84973199999999</v>
      </c>
      <c s="64" r="CT34">
        <v>7.69946299999999</v>
      </c>
      <c s="64" r="CU34">
        <v>3.84973199999999</v>
      </c>
      <c s="64" r="CV34">
        <v>7.69946299999999</v>
      </c>
      <c s="64" r="CW34">
        <v>3.84973199999999</v>
      </c>
      <c s="64" r="CX34">
        <v>26.948122</v>
      </c>
      <c s="64" r="CY34">
        <v>146.289803</v>
      </c>
      <c s="64" r="CZ34">
        <v>15.398927</v>
      </c>
    </row>
    <row customHeight="1" r="35" ht="15.0">
      <c t="s" s="62" r="A35">
        <v>1284</v>
      </c>
      <c t="s" s="62" r="B35">
        <v>1285</v>
      </c>
      <c t="s" s="62" r="C35">
        <v>1286</v>
      </c>
      <c t="s" s="62" r="D35">
        <v>1287</v>
      </c>
      <c t="s" s="62" r="E35">
        <v>1288</v>
      </c>
      <c t="s" s="62" r="F35">
        <v>1289</v>
      </c>
      <c t="s" s="63" r="G35">
        <v>1290</v>
      </c>
      <c t="s" s="62" r="H35">
        <v>1291</v>
      </c>
      <c s="64" r="I35">
        <v>4557.0</v>
      </c>
      <c s="64" r="J35">
        <v>3241.0</v>
      </c>
      <c s="64" r="K35">
        <v>2584.0</v>
      </c>
      <c s="64" r="L35">
        <v>2238.0</v>
      </c>
      <c s="64" r="M35">
        <v>1303.0</v>
      </c>
      <c s="64" r="N35">
        <v>958.0</v>
      </c>
      <c s="64" r="O35">
        <v>107.32</v>
      </c>
      <c s="64" r="P35">
        <v>1039.487039</v>
      </c>
      <c s="64" r="Q35">
        <v>717.565461</v>
      </c>
      <c s="64" r="R35">
        <v>1188.85985699999</v>
      </c>
      <c s="64" r="S35">
        <v>896.421048</v>
      </c>
      <c s="64" r="T35">
        <v>508.663798999999</v>
      </c>
      <c s="64" r="U35">
        <v>206.002795999999</v>
      </c>
      <c s="64" r="V35">
        <v>717.0</v>
      </c>
      <c s="64" r="W35">
        <v>612.0</v>
      </c>
      <c s="64" r="X35">
        <v>836.0</v>
      </c>
      <c s="64" r="Y35">
        <v>645.0</v>
      </c>
      <c s="64" r="Z35">
        <v>301.0</v>
      </c>
      <c s="64" r="AA35">
        <v>130.0</v>
      </c>
      <c s="64" r="AB35">
        <v>2273.97384199999</v>
      </c>
      <c s="64" r="AC35">
        <v>533.287847</v>
      </c>
      <c s="64" r="AD35">
        <v>356.028372999999</v>
      </c>
      <c s="64" r="AE35">
        <v>594.341617</v>
      </c>
      <c s="64" r="AF35">
        <v>460.234234</v>
      </c>
      <c s="64" r="AG35">
        <v>249.495691999999</v>
      </c>
      <c s="64" r="AH35">
        <v>78.542883</v>
      </c>
      <c s="64" r="AI35">
        <v>2.043196</v>
      </c>
      <c s="64" r="AJ35">
        <v>665.576651999999</v>
      </c>
      <c s="64" r="AK35">
        <v>1395.201381</v>
      </c>
      <c s="64" r="AL35">
        <v>213.195809999999</v>
      </c>
      <c s="64" r="AM35">
        <v>2283.026158</v>
      </c>
      <c s="64" r="AN35">
        <v>506.199191999999</v>
      </c>
      <c s="64" r="AO35">
        <v>361.537087999999</v>
      </c>
      <c s="64" r="AP35">
        <v>594.518239999999</v>
      </c>
      <c s="64" r="AQ35">
        <v>436.186814</v>
      </c>
      <c s="64" r="AR35">
        <v>259.168107</v>
      </c>
      <c s="64" r="AS35">
        <v>118.21308</v>
      </c>
      <c s="64" r="AT35">
        <v>7.20363699999999</v>
      </c>
      <c s="64" r="AU35">
        <v>630.533756</v>
      </c>
      <c s="64" r="AV35">
        <v>1386.518374</v>
      </c>
      <c s="64" r="AW35">
        <v>265.974027999999</v>
      </c>
      <c s="64" r="AX35">
        <v>3492.06534999999</v>
      </c>
      <c s="64" r="AY35">
        <v>12.218866</v>
      </c>
      <c s="64" r="AZ35">
        <v>155.025792</v>
      </c>
      <c s="64" r="BA35">
        <v>309.733379</v>
      </c>
      <c s="64" r="BB35">
        <v>625.113171999999</v>
      </c>
      <c s="64" r="BC35">
        <v>700.727897999999</v>
      </c>
      <c s="64" r="BD35">
        <v>559.218684</v>
      </c>
      <c s="64" r="BE35">
        <v>671.856687999999</v>
      </c>
      <c s="64" r="BF35">
        <v>458.170871999999</v>
      </c>
      <c s="64" r="BG35">
        <v>2516.0</v>
      </c>
      <c s="64" r="BH35">
        <v>1680.184854</v>
      </c>
      <c s="64" r="BI35">
        <v>8.096317</v>
      </c>
      <c s="64" r="BJ35">
        <v>122.415327</v>
      </c>
      <c s="64" r="BK35">
        <v>192.998274</v>
      </c>
      <c s="64" r="BL35">
        <v>347.190218</v>
      </c>
      <c s="64" r="BM35">
        <v>158.928662</v>
      </c>
      <c s="64" r="BN35">
        <v>390.431675999999</v>
      </c>
      <c s="64" r="BO35">
        <v>308.103737</v>
      </c>
      <c s="64" r="BP35">
        <v>152.020643</v>
      </c>
      <c s="64" r="BQ35">
        <v>1811.880496</v>
      </c>
      <c s="64" r="BR35">
        <v>4.122549</v>
      </c>
      <c s="64" r="BS35">
        <v>32.6104649999999</v>
      </c>
      <c s="64" r="BT35">
        <v>116.735105</v>
      </c>
      <c s="64" r="BU35">
        <v>277.922954</v>
      </c>
      <c s="64" r="BV35">
        <v>541.799235999999</v>
      </c>
      <c s="64" r="BW35">
        <v>168.787007999999</v>
      </c>
      <c s="64" r="BX35">
        <v>363.75295</v>
      </c>
      <c s="64" r="BY35">
        <v>306.150228</v>
      </c>
      <c s="64" r="BZ35">
        <v>372.140884</v>
      </c>
      <c s="64" r="CA35">
        <v>0.0</v>
      </c>
      <c s="64" r="CB35">
        <v>0.0</v>
      </c>
      <c s="64" r="CC35">
        <v>8.09495</v>
      </c>
      <c s="64" r="CD35">
        <v>36.7357999999999</v>
      </c>
      <c s="64" r="CE35">
        <v>32.243248</v>
      </c>
      <c s="64" r="CF35">
        <v>76.552552</v>
      </c>
      <c s="64" r="CG35">
        <v>0.0</v>
      </c>
      <c s="64" r="CH35">
        <v>218.514333999999</v>
      </c>
      <c s="64" r="CI35">
        <v>2096.03613099999</v>
      </c>
      <c s="64" r="CJ35">
        <v>4.122549</v>
      </c>
      <c s="64" r="CK35">
        <v>109.8279</v>
      </c>
      <c s="64" r="CL35">
        <v>293.393330999999</v>
      </c>
      <c s="64" r="CM35">
        <v>523.013053</v>
      </c>
      <c s="64" r="CN35">
        <v>569.836856</v>
      </c>
      <c s="64" r="CO35">
        <v>434.664563999999</v>
      </c>
      <c s="64" r="CP35">
        <v>16.118901</v>
      </c>
      <c s="64" r="CQ35">
        <v>145.058977</v>
      </c>
      <c s="64" r="CR35">
        <v>1023.888335</v>
      </c>
      <c s="64" r="CS35">
        <v>8.096317</v>
      </c>
      <c s="64" r="CT35">
        <v>45.197892</v>
      </c>
      <c s="64" r="CU35">
        <v>8.245098</v>
      </c>
      <c s="64" r="CV35">
        <v>65.3643189999999</v>
      </c>
      <c s="64" r="CW35">
        <v>98.647795</v>
      </c>
      <c s="64" r="CX35">
        <v>48.001567</v>
      </c>
      <c s="64" r="CY35">
        <v>655.737786</v>
      </c>
      <c s="64" r="CZ35">
        <v>94.59756</v>
      </c>
    </row>
    <row customHeight="1" r="36" ht="15.0">
      <c t="s" s="62" r="A36">
        <v>1292</v>
      </c>
      <c t="s" s="62" r="B36">
        <v>1293</v>
      </c>
      <c t="s" s="62" r="C36">
        <v>1294</v>
      </c>
      <c t="s" s="62" r="D36">
        <v>1295</v>
      </c>
      <c t="s" s="62" r="E36">
        <v>1296</v>
      </c>
      <c t="s" s="62" r="F36">
        <v>1297</v>
      </c>
      <c t="s" s="63" r="G36">
        <v>1298</v>
      </c>
      <c t="s" s="62" r="H36">
        <v>1299</v>
      </c>
      <c s="64" r="I36">
        <v>2141.0</v>
      </c>
      <c s="64" r="J36">
        <v>1949.0</v>
      </c>
      <c s="64" r="K36">
        <v>2058.0</v>
      </c>
      <c s="64" r="L36">
        <v>2085.0</v>
      </c>
      <c s="64" r="M36">
        <v>2019.0</v>
      </c>
      <c s="64" r="N36">
        <v>2298.0</v>
      </c>
      <c s="64" r="O36">
        <v>14.48</v>
      </c>
      <c s="64" r="P36">
        <v>380.565196</v>
      </c>
      <c s="64" r="Q36">
        <v>308.595846999999</v>
      </c>
      <c s="64" r="R36">
        <v>490.066741999999</v>
      </c>
      <c s="64" r="S36">
        <v>455.80588</v>
      </c>
      <c s="64" r="T36">
        <v>269.339837999999</v>
      </c>
      <c s="64" r="U36">
        <v>236.626497</v>
      </c>
      <c s="64" r="V36">
        <v>376.0</v>
      </c>
      <c s="64" r="W36">
        <v>324.0</v>
      </c>
      <c s="64" r="X36">
        <v>400.0</v>
      </c>
      <c s="64" r="Y36">
        <v>347.0</v>
      </c>
      <c s="64" r="Z36">
        <v>326.0</v>
      </c>
      <c s="64" r="AA36">
        <v>176.0</v>
      </c>
      <c s="64" r="AB36">
        <v>1045.19356999999</v>
      </c>
      <c s="64" r="AC36">
        <v>203.913157</v>
      </c>
      <c s="64" r="AD36">
        <v>155.93359</v>
      </c>
      <c s="64" r="AE36">
        <v>242.626279</v>
      </c>
      <c s="64" r="AF36">
        <v>224.631606</v>
      </c>
      <c s="64" r="AG36">
        <v>129.762918</v>
      </c>
      <c s="64" r="AH36">
        <v>86.1451299999999</v>
      </c>
      <c s="64" r="AI36">
        <v>2.180889</v>
      </c>
      <c s="64" r="AJ36">
        <v>267.158949</v>
      </c>
      <c s="64" r="AK36">
        <v>611.196584</v>
      </c>
      <c s="64" r="AL36">
        <v>166.838037</v>
      </c>
      <c s="64" r="AM36">
        <v>1095.80643</v>
      </c>
      <c s="64" r="AN36">
        <v>176.652039</v>
      </c>
      <c s="64" r="AO36">
        <v>152.662256</v>
      </c>
      <c s="64" r="AP36">
        <v>247.440462999999</v>
      </c>
      <c s="64" r="AQ36">
        <v>231.174274</v>
      </c>
      <c s="64" r="AR36">
        <v>139.57692</v>
      </c>
      <c s="64" r="AS36">
        <v>130.853363</v>
      </c>
      <c s="64" r="AT36">
        <v>17.447115</v>
      </c>
      <c s="64" r="AU36">
        <v>233.355163</v>
      </c>
      <c s="64" r="AV36">
        <v>629.096103999999</v>
      </c>
      <c s="64" r="AW36">
        <v>233.355163</v>
      </c>
      <c s="64" r="AX36">
        <v>1739.987798</v>
      </c>
      <c s="64" r="AY36">
        <v>56.703124</v>
      </c>
      <c s="64" r="AZ36">
        <v>43.6177879999999</v>
      </c>
      <c s="64" r="BA36">
        <v>74.1502389999999</v>
      </c>
      <c s="64" r="BB36">
        <v>213.727159</v>
      </c>
      <c s="64" r="BC36">
        <v>213.727159</v>
      </c>
      <c s="64" r="BD36">
        <v>344.580520999999</v>
      </c>
      <c s="64" r="BE36">
        <v>497.242777999999</v>
      </c>
      <c s="64" r="BF36">
        <v>296.239031</v>
      </c>
      <c s="64" r="BG36">
        <v>1564.0</v>
      </c>
      <c s="64" r="BH36">
        <v>881.079307999999</v>
      </c>
      <c s="64" r="BI36">
        <v>30.5324509999999</v>
      </c>
      <c s="64" r="BJ36">
        <v>39.2560089999999</v>
      </c>
      <c s="64" r="BK36">
        <v>61.064903</v>
      </c>
      <c s="64" r="BL36">
        <v>91.5973539999999</v>
      </c>
      <c s="64" r="BM36">
        <v>52.3413449999999</v>
      </c>
      <c s="64" r="BN36">
        <v>252.983168</v>
      </c>
      <c s="64" r="BO36">
        <v>248.621388999999</v>
      </c>
      <c s="64" r="BP36">
        <v>104.682689999999</v>
      </c>
      <c s="64" r="BQ36">
        <v>858.90849</v>
      </c>
      <c s="64" r="BR36">
        <v>26.170673</v>
      </c>
      <c s="64" r="BS36">
        <v>4.361779</v>
      </c>
      <c s="64" r="BT36">
        <v>13.085336</v>
      </c>
      <c s="64" r="BU36">
        <v>122.129805</v>
      </c>
      <c s="64" r="BV36">
        <v>161.385814</v>
      </c>
      <c s="64" r="BW36">
        <v>91.5973539999999</v>
      </c>
      <c s="64" r="BX36">
        <v>248.621388999999</v>
      </c>
      <c s="64" r="BY36">
        <v>191.556341</v>
      </c>
      <c s="64" r="BZ36">
        <v>200.641822999999</v>
      </c>
      <c s="64" r="CA36">
        <v>0.0</v>
      </c>
      <c s="64" r="CB36">
        <v>0.0</v>
      </c>
      <c s="64" r="CC36">
        <v>0.0</v>
      </c>
      <c s="64" r="CD36">
        <v>4.361779</v>
      </c>
      <c s="64" r="CE36">
        <v>13.085336</v>
      </c>
      <c s="64" r="CF36">
        <v>52.3413449999999</v>
      </c>
      <c s="64" r="CG36">
        <v>0.0</v>
      </c>
      <c s="64" r="CH36">
        <v>130.853363</v>
      </c>
      <c s="64" r="CI36">
        <v>871.993826</v>
      </c>
      <c s="64" r="CJ36">
        <v>30.5324509999999</v>
      </c>
      <c s="64" r="CK36">
        <v>43.6177879999999</v>
      </c>
      <c s="64" r="CL36">
        <v>52.3413449999999</v>
      </c>
      <c s="64" r="CM36">
        <v>196.280044</v>
      </c>
      <c s="64" r="CN36">
        <v>174.471149999999</v>
      </c>
      <c s="64" r="CO36">
        <v>261.706725</v>
      </c>
      <c s="64" r="CP36">
        <v>4.361779</v>
      </c>
      <c s="64" r="CQ36">
        <v>108.682545</v>
      </c>
      <c s="64" r="CR36">
        <v>667.352149</v>
      </c>
      <c s="64" r="CS36">
        <v>26.170673</v>
      </c>
      <c s="64" r="CT36">
        <v>0.0</v>
      </c>
      <c s="64" r="CU36">
        <v>21.8088939999999</v>
      </c>
      <c s="64" r="CV36">
        <v>13.085336</v>
      </c>
      <c s="64" r="CW36">
        <v>26.170673</v>
      </c>
      <c s="64" r="CX36">
        <v>30.5324509999999</v>
      </c>
      <c s="64" r="CY36">
        <v>492.880998999999</v>
      </c>
      <c s="64" r="CZ36">
        <v>56.703124</v>
      </c>
    </row>
    <row customHeight="1" r="37" ht="15.0">
      <c t="s" s="62" r="A37">
        <v>1300</v>
      </c>
      <c t="s" s="62" r="B37">
        <v>1301</v>
      </c>
      <c t="s" s="62" r="C37">
        <v>1302</v>
      </c>
      <c t="s" s="62" r="D37">
        <v>1303</v>
      </c>
      <c t="s" s="62" r="E37">
        <v>1304</v>
      </c>
      <c t="s" s="62" r="F37">
        <v>1305</v>
      </c>
      <c t="s" s="63" r="G37">
        <v>1306</v>
      </c>
      <c t="s" s="62" r="H37">
        <v>1307</v>
      </c>
      <c s="64" r="I37">
        <v>91.0</v>
      </c>
      <c s="64" r="J37">
        <v>87.0</v>
      </c>
      <c s="64" r="K37">
        <v>92.0</v>
      </c>
      <c s="64" r="L37">
        <v>104.0</v>
      </c>
      <c s="64" r="M37">
        <v>104.0</v>
      </c>
      <c s="64" r="N37">
        <v>113.0</v>
      </c>
      <c s="64" r="O37">
        <v>2.54</v>
      </c>
      <c s="64" r="P37">
        <v>20.1157889999999</v>
      </c>
      <c s="64" r="Q37">
        <v>9.57894699999999</v>
      </c>
      <c s="64" r="R37">
        <v>19.157895</v>
      </c>
      <c s="64" r="S37">
        <v>21.073684</v>
      </c>
      <c s="64" r="T37">
        <v>13.410526</v>
      </c>
      <c s="64" r="U37">
        <v>7.663158</v>
      </c>
      <c s="64" r="V37">
        <v>14.0</v>
      </c>
      <c s="64" r="W37">
        <v>8.0</v>
      </c>
      <c s="64" r="X37">
        <v>19.0</v>
      </c>
      <c s="64" r="Y37">
        <v>16.0</v>
      </c>
      <c s="64" r="Z37">
        <v>19.0</v>
      </c>
      <c s="64" r="AA37">
        <v>11.0</v>
      </c>
      <c s="64" r="AB37">
        <v>45.021053</v>
      </c>
      <c s="64" r="AC37">
        <v>10.536842</v>
      </c>
      <c s="64" r="AD37">
        <v>4.789474</v>
      </c>
      <c s="64" r="AE37">
        <v>10.536842</v>
      </c>
      <c s="64" r="AF37">
        <v>11.494737</v>
      </c>
      <c s="64" r="AG37">
        <v>3.831579</v>
      </c>
      <c s="64" r="AH37">
        <v>2.87368399999999</v>
      </c>
      <c s="64" r="AI37">
        <v>0.957895</v>
      </c>
      <c s="64" r="AJ37">
        <v>11.494737</v>
      </c>
      <c s="64" r="AK37">
        <v>25.8631579999999</v>
      </c>
      <c s="64" r="AL37">
        <v>7.663158</v>
      </c>
      <c s="64" r="AM37">
        <v>45.9789469999999</v>
      </c>
      <c s="64" r="AN37">
        <v>9.57894699999999</v>
      </c>
      <c s="64" r="AO37">
        <v>4.789474</v>
      </c>
      <c s="64" r="AP37">
        <v>8.62105299999999</v>
      </c>
      <c s="64" r="AQ37">
        <v>9.57894699999999</v>
      </c>
      <c s="64" r="AR37">
        <v>9.57894699999999</v>
      </c>
      <c s="64" r="AS37">
        <v>3.831579</v>
      </c>
      <c s="64" r="AT37">
        <v>0.0</v>
      </c>
      <c s="64" r="AU37">
        <v>10.536842</v>
      </c>
      <c s="64" r="AV37">
        <v>22.031579</v>
      </c>
      <c s="64" r="AW37">
        <v>13.410526</v>
      </c>
      <c s="64" r="AX37">
        <v>68.968421</v>
      </c>
      <c s="64" r="AY37">
        <v>0.0</v>
      </c>
      <c s="64" r="AZ37">
        <v>0.0</v>
      </c>
      <c s="64" r="BA37">
        <v>3.831579</v>
      </c>
      <c s="64" r="BB37">
        <v>7.663158</v>
      </c>
      <c s="64" r="BC37">
        <v>19.157895</v>
      </c>
      <c s="64" r="BD37">
        <v>15.326316</v>
      </c>
      <c s="64" r="BE37">
        <v>19.157895</v>
      </c>
      <c s="64" r="BF37">
        <v>3.831579</v>
      </c>
      <c s="64" r="BG37">
        <v>88.0</v>
      </c>
      <c s="64" r="BH37">
        <v>34.484211</v>
      </c>
      <c s="64" r="BI37">
        <v>0.0</v>
      </c>
      <c s="64" r="BJ37">
        <v>0.0</v>
      </c>
      <c s="64" r="BK37">
        <v>3.831579</v>
      </c>
      <c s="64" r="BL37">
        <v>7.663158</v>
      </c>
      <c s="64" r="BM37">
        <v>0.0</v>
      </c>
      <c s="64" r="BN37">
        <v>11.494737</v>
      </c>
      <c s="64" r="BO37">
        <v>7.663158</v>
      </c>
      <c s="64" r="BP37">
        <v>3.831579</v>
      </c>
      <c s="64" r="BQ37">
        <v>34.484211</v>
      </c>
      <c s="64" r="BR37">
        <v>0.0</v>
      </c>
      <c s="64" r="BS37">
        <v>0.0</v>
      </c>
      <c s="64" r="BT37">
        <v>0.0</v>
      </c>
      <c s="64" r="BU37">
        <v>0.0</v>
      </c>
      <c s="64" r="BV37">
        <v>19.157895</v>
      </c>
      <c s="64" r="BW37">
        <v>3.831579</v>
      </c>
      <c s="64" r="BX37">
        <v>11.494737</v>
      </c>
      <c s="64" r="BY37">
        <v>0.0</v>
      </c>
      <c s="64" r="BZ37">
        <v>3.831579</v>
      </c>
      <c s="64" r="CA37">
        <v>0.0</v>
      </c>
      <c s="64" r="CB37">
        <v>0.0</v>
      </c>
      <c s="64" r="CC37">
        <v>0.0</v>
      </c>
      <c s="64" r="CD37">
        <v>0.0</v>
      </c>
      <c s="64" r="CE37">
        <v>0.0</v>
      </c>
      <c s="64" r="CF37">
        <v>3.831579</v>
      </c>
      <c s="64" r="CG37">
        <v>0.0</v>
      </c>
      <c s="64" r="CH37">
        <v>0.0</v>
      </c>
      <c s="64" r="CI37">
        <v>42.147368</v>
      </c>
      <c s="64" r="CJ37">
        <v>0.0</v>
      </c>
      <c s="64" r="CK37">
        <v>0.0</v>
      </c>
      <c s="64" r="CL37">
        <v>3.831579</v>
      </c>
      <c s="64" r="CM37">
        <v>7.663158</v>
      </c>
      <c s="64" r="CN37">
        <v>19.157895</v>
      </c>
      <c s="64" r="CO37">
        <v>7.663158</v>
      </c>
      <c s="64" r="CP37">
        <v>0.0</v>
      </c>
      <c s="64" r="CQ37">
        <v>3.831579</v>
      </c>
      <c s="64" r="CR37">
        <v>22.989474</v>
      </c>
      <c s="64" r="CS37">
        <v>0.0</v>
      </c>
      <c s="64" r="CT37">
        <v>0.0</v>
      </c>
      <c s="64" r="CU37">
        <v>0.0</v>
      </c>
      <c s="64" r="CV37">
        <v>0.0</v>
      </c>
      <c s="64" r="CW37">
        <v>0.0</v>
      </c>
      <c s="64" r="CX37">
        <v>3.831579</v>
      </c>
      <c s="64" r="CY37">
        <v>19.157895</v>
      </c>
      <c s="64" r="CZ37">
        <v>0.0</v>
      </c>
    </row>
    <row customHeight="1" r="38" ht="15.0">
      <c t="s" s="62" r="A38">
        <v>1308</v>
      </c>
      <c t="s" s="62" r="B38">
        <v>1309</v>
      </c>
      <c t="s" s="62" r="C38">
        <v>1310</v>
      </c>
      <c t="s" s="62" r="D38">
        <v>1311</v>
      </c>
      <c t="s" s="62" r="E38">
        <v>1312</v>
      </c>
      <c t="s" s="62" r="F38">
        <v>1313</v>
      </c>
      <c t="s" s="63" r="G38">
        <v>1314</v>
      </c>
      <c t="s" s="62" r="H38">
        <v>1315</v>
      </c>
      <c s="64" r="I38">
        <v>6899.0</v>
      </c>
      <c s="64" r="J38">
        <v>6972.0</v>
      </c>
      <c s="64" r="K38">
        <v>6472.0</v>
      </c>
      <c s="64" r="L38">
        <v>6595.0</v>
      </c>
      <c s="64" r="M38">
        <v>6133.0</v>
      </c>
      <c s="64" r="N38">
        <v>4841.0</v>
      </c>
      <c s="64" r="O38">
        <v>10.28</v>
      </c>
      <c s="64" r="P38">
        <v>1266.526108</v>
      </c>
      <c s="64" r="Q38">
        <v>1215.01877399999</v>
      </c>
      <c s="64" r="R38">
        <v>1377.833605</v>
      </c>
      <c s="64" r="S38">
        <v>1531.35633899999</v>
      </c>
      <c s="64" r="T38">
        <v>896.672853</v>
      </c>
      <c s="64" r="U38">
        <v>611.592321999999</v>
      </c>
      <c s="64" r="V38">
        <v>1433.0</v>
      </c>
      <c s="64" r="W38">
        <v>1507.0</v>
      </c>
      <c s="64" r="X38">
        <v>1533.0</v>
      </c>
      <c s="64" r="Y38">
        <v>1311.0</v>
      </c>
      <c s="64" r="Z38">
        <v>809.0</v>
      </c>
      <c s="64" r="AA38">
        <v>379.0</v>
      </c>
      <c s="64" r="AB38">
        <v>3292.37428</v>
      </c>
      <c s="64" r="AC38">
        <v>642.042995</v>
      </c>
      <c s="64" r="AD38">
        <v>619.441706999999</v>
      </c>
      <c s="64" r="AE38">
        <v>644.808067</v>
      </c>
      <c s="64" r="AF38">
        <v>734.124191999999</v>
      </c>
      <c s="64" r="AG38">
        <v>433.377263</v>
      </c>
      <c s="64" r="AH38">
        <v>211.384972</v>
      </c>
      <c s="64" r="AI38">
        <v>7.195083</v>
      </c>
      <c s="64" r="AJ38">
        <v>870.642790999999</v>
      </c>
      <c s="64" r="AK38">
        <v>1953.92604899999</v>
      </c>
      <c s="64" r="AL38">
        <v>467.805438999999</v>
      </c>
      <c s="64" r="AM38">
        <v>3606.62572</v>
      </c>
      <c s="64" r="AN38">
        <v>624.483113</v>
      </c>
      <c s="64" r="AO38">
        <v>595.577065999999</v>
      </c>
      <c s="64" r="AP38">
        <v>733.025536999999</v>
      </c>
      <c s="64" r="AQ38">
        <v>797.232147</v>
      </c>
      <c s="64" r="AR38">
        <v>463.295591</v>
      </c>
      <c s="64" r="AS38">
        <v>345.780200999999</v>
      </c>
      <c s="64" r="AT38">
        <v>47.232066</v>
      </c>
      <c s="64" r="AU38">
        <v>860.240581</v>
      </c>
      <c s="64" r="AV38">
        <v>2077.50864099999</v>
      </c>
      <c s="64" r="AW38">
        <v>668.876497999999</v>
      </c>
      <c s="64" r="AX38">
        <v>5714.14573699999</v>
      </c>
      <c s="64" r="AY38">
        <v>8.57857199999999</v>
      </c>
      <c s="64" r="AZ38">
        <v>116.039398</v>
      </c>
      <c s="64" r="BA38">
        <v>188.960386</v>
      </c>
      <c s="64" r="BB38">
        <v>709.322442</v>
      </c>
      <c s="64" r="BC38">
        <v>1172.306043</v>
      </c>
      <c s="64" r="BD38">
        <v>969.159073</v>
      </c>
      <c s="64" r="BE38">
        <v>1533.29923899999</v>
      </c>
      <c s="64" r="BF38">
        <v>1016.480586</v>
      </c>
      <c s="64" r="BG38">
        <v>5480.0</v>
      </c>
      <c s="64" r="BH38">
        <v>2694.744173</v>
      </c>
      <c s="64" r="BI38">
        <v>4.18840599999999</v>
      </c>
      <c s="64" r="BJ38">
        <v>99.4805259999999</v>
      </c>
      <c s="64" r="BK38">
        <v>125.814136</v>
      </c>
      <c s="64" r="BL38">
        <v>374.925045</v>
      </c>
      <c s="64" r="BM38">
        <v>263.58201</v>
      </c>
      <c s="64" r="BN38">
        <v>784.575486999999</v>
      </c>
      <c s="64" r="BO38">
        <v>732.475271</v>
      </c>
      <c s="64" r="BP38">
        <v>309.703292999999</v>
      </c>
      <c s="64" r="BQ38">
        <v>3019.401565</v>
      </c>
      <c s="64" r="BR38">
        <v>4.39016599999999</v>
      </c>
      <c s="64" r="BS38">
        <v>16.558872</v>
      </c>
      <c s="64" r="BT38">
        <v>63.14625</v>
      </c>
      <c s="64" r="BU38">
        <v>334.397397</v>
      </c>
      <c s="64" r="BV38">
        <v>908.724032999999</v>
      </c>
      <c s="64" r="BW38">
        <v>184.583586</v>
      </c>
      <c s="64" r="BX38">
        <v>800.823968</v>
      </c>
      <c s="64" r="BY38">
        <v>706.777291999999</v>
      </c>
      <c s="64" r="BZ38">
        <v>906.712908999999</v>
      </c>
      <c s="64" r="CA38">
        <v>0.0</v>
      </c>
      <c s="64" r="CB38">
        <v>0.0</v>
      </c>
      <c s="64" r="CC38">
        <v>8.37681199999999</v>
      </c>
      <c s="64" r="CD38">
        <v>58.0672819999999</v>
      </c>
      <c s="64" r="CE38">
        <v>177.626613999999</v>
      </c>
      <c s="64" r="CF38">
        <v>131.837272</v>
      </c>
      <c s="64" r="CG38">
        <v>0.0</v>
      </c>
      <c s="64" r="CH38">
        <v>530.804928</v>
      </c>
      <c s="64" r="CI38">
        <v>2727.518422</v>
      </c>
      <c s="64" r="CJ38">
        <v>4.18840599999999</v>
      </c>
      <c s="64" r="CK38">
        <v>90.308428</v>
      </c>
      <c s="64" r="CL38">
        <v>133.003840999999</v>
      </c>
      <c s="64" r="CM38">
        <v>579.145689999999</v>
      </c>
      <c s="64" r="CN38">
        <v>901.321895</v>
      </c>
      <c s="64" r="CO38">
        <v>739.660103</v>
      </c>
      <c s="64" r="CP38">
        <v>12.476505</v>
      </c>
      <c s="64" r="CQ38">
        <v>267.413553999999</v>
      </c>
      <c s="64" r="CR38">
        <v>2079.914407</v>
      </c>
      <c s="64" r="CS38">
        <v>4.39016599999999</v>
      </c>
      <c s="64" r="CT38">
        <v>25.7309699999999</v>
      </c>
      <c s="64" r="CU38">
        <v>47.5797329999999</v>
      </c>
      <c s="64" r="CV38">
        <v>72.109469</v>
      </c>
      <c s="64" r="CW38">
        <v>93.357534</v>
      </c>
      <c s="64" r="CX38">
        <v>97.6616989999999</v>
      </c>
      <c s="64" r="CY38">
        <v>1520.822733</v>
      </c>
      <c s="64" r="CZ38">
        <v>218.262103</v>
      </c>
    </row>
    <row customHeight="1" r="39" ht="15.0">
      <c t="s" s="62" r="A39">
        <v>1316</v>
      </c>
      <c t="s" s="62" r="B39">
        <v>1317</v>
      </c>
      <c t="s" s="62" r="C39">
        <v>1318</v>
      </c>
      <c t="s" s="62" r="D39">
        <v>1319</v>
      </c>
      <c t="s" s="62" r="E39">
        <v>1320</v>
      </c>
      <c t="s" s="62" r="F39">
        <v>1321</v>
      </c>
      <c t="s" s="63" r="G39">
        <v>1322</v>
      </c>
      <c t="s" s="62" r="H39">
        <v>1323</v>
      </c>
      <c s="64" r="I39">
        <v>749.0</v>
      </c>
      <c s="64" r="J39">
        <v>692.0</v>
      </c>
      <c s="64" r="K39">
        <v>633.0</v>
      </c>
      <c s="64" r="L39">
        <v>632.0</v>
      </c>
      <c s="64" r="M39">
        <v>598.0</v>
      </c>
      <c s="64" r="N39">
        <v>565.0</v>
      </c>
      <c s="64" r="O39">
        <v>7.68</v>
      </c>
      <c s="64" r="P39">
        <v>129.204928999999</v>
      </c>
      <c s="64" r="Q39">
        <v>108.80415</v>
      </c>
      <c s="64" r="R39">
        <v>168.063554</v>
      </c>
      <c s="64" r="S39">
        <v>172.920882</v>
      </c>
      <c s="64" r="T39">
        <v>92.289235</v>
      </c>
      <c s="64" r="U39">
        <v>77.71725</v>
      </c>
      <c s="64" r="V39">
        <v>137.0</v>
      </c>
      <c s="64" r="W39">
        <v>107.0</v>
      </c>
      <c s="64" r="X39">
        <v>152.0</v>
      </c>
      <c s="64" r="Y39">
        <v>137.0</v>
      </c>
      <c s="64" r="Z39">
        <v>107.0</v>
      </c>
      <c s="64" r="AA39">
        <v>52.0</v>
      </c>
      <c s="64" r="AB39">
        <v>377.900129999999</v>
      </c>
      <c s="64" r="AC39">
        <v>69.945525</v>
      </c>
      <c s="64" r="AD39">
        <v>55.373541</v>
      </c>
      <c s="64" r="AE39">
        <v>91.3177689999999</v>
      </c>
      <c s="64" r="AF39">
        <v>82.574578</v>
      </c>
      <c s="64" r="AG39">
        <v>46.63035</v>
      </c>
      <c s="64" r="AH39">
        <v>30.115435</v>
      </c>
      <c s="64" r="AI39">
        <v>1.942931</v>
      </c>
      <c s="64" r="AJ39">
        <v>97.146563</v>
      </c>
      <c s="64" r="AK39">
        <v>221.494162999999</v>
      </c>
      <c s="64" r="AL39">
        <v>59.2594029999999</v>
      </c>
      <c s="64" r="AM39">
        <v>371.09987</v>
      </c>
      <c s="64" r="AN39">
        <v>59.2594029999999</v>
      </c>
      <c s="64" r="AO39">
        <v>53.43061</v>
      </c>
      <c s="64" r="AP39">
        <v>76.7457849999999</v>
      </c>
      <c s="64" r="AQ39">
        <v>90.346304</v>
      </c>
      <c s="64" r="AR39">
        <v>45.6588849999999</v>
      </c>
      <c s="64" r="AS39">
        <v>44.6874189999999</v>
      </c>
      <c s="64" r="AT39">
        <v>0.971466</v>
      </c>
      <c s="64" r="AU39">
        <v>79.660182</v>
      </c>
      <c s="64" r="AV39">
        <v>214.693904</v>
      </c>
      <c s="64" r="AW39">
        <v>76.7457849999999</v>
      </c>
      <c s="64" r="AX39">
        <v>610.080415</v>
      </c>
      <c s="64" r="AY39">
        <v>11.657588</v>
      </c>
      <c s="64" r="AZ39">
        <v>38.858625</v>
      </c>
      <c s="64" r="BA39">
        <v>69.945525</v>
      </c>
      <c s="64" r="BB39">
        <v>89.3748379999999</v>
      </c>
      <c s="64" r="BC39">
        <v>81.6031129999999</v>
      </c>
      <c s="64" r="BD39">
        <v>54.402075</v>
      </c>
      <c s="64" r="BE39">
        <v>209.836576</v>
      </c>
      <c s="64" r="BF39">
        <v>54.402075</v>
      </c>
      <c s="64" r="BG39">
        <v>532.0</v>
      </c>
      <c s="64" r="BH39">
        <v>306.983138999999</v>
      </c>
      <c s="64" r="BI39">
        <v>7.771725</v>
      </c>
      <c s="64" r="BJ39">
        <v>38.858625</v>
      </c>
      <c s="64" r="BK39">
        <v>38.858625</v>
      </c>
      <c s="64" r="BL39">
        <v>27.201038</v>
      </c>
      <c s="64" r="BM39">
        <v>19.429313</v>
      </c>
      <c s="64" r="BN39">
        <v>42.7444879999999</v>
      </c>
      <c s="64" r="BO39">
        <v>101.032425</v>
      </c>
      <c s="64" r="BP39">
        <v>31.0869</v>
      </c>
      <c s="64" r="BQ39">
        <v>303.097276</v>
      </c>
      <c s="64" r="BR39">
        <v>3.885863</v>
      </c>
      <c s="64" r="BS39">
        <v>0.0</v>
      </c>
      <c s="64" r="BT39">
        <v>31.0869</v>
      </c>
      <c s="64" r="BU39">
        <v>62.1738</v>
      </c>
      <c s="64" r="BV39">
        <v>62.1738</v>
      </c>
      <c s="64" r="BW39">
        <v>11.657588</v>
      </c>
      <c s="64" r="BX39">
        <v>108.80415</v>
      </c>
      <c s="64" r="BY39">
        <v>23.315175</v>
      </c>
      <c s="64" r="BZ39">
        <v>38.858625</v>
      </c>
      <c s="64" r="CA39">
        <v>0.0</v>
      </c>
      <c s="64" r="CB39">
        <v>0.0</v>
      </c>
      <c s="64" r="CC39">
        <v>0.0</v>
      </c>
      <c s="64" r="CD39">
        <v>0.0</v>
      </c>
      <c s="64" r="CE39">
        <v>15.54345</v>
      </c>
      <c s="64" r="CF39">
        <v>3.885863</v>
      </c>
      <c s="64" r="CG39">
        <v>0.0</v>
      </c>
      <c s="64" r="CH39">
        <v>19.429313</v>
      </c>
      <c s="64" r="CI39">
        <v>295.325551</v>
      </c>
      <c s="64" r="CJ39">
        <v>3.885863</v>
      </c>
      <c s="64" r="CK39">
        <v>27.201038</v>
      </c>
      <c s="64" r="CL39">
        <v>58.2879379999999</v>
      </c>
      <c s="64" r="CM39">
        <v>77.71725</v>
      </c>
      <c s="64" r="CN39">
        <v>58.2879379999999</v>
      </c>
      <c s="64" r="CO39">
        <v>50.516213</v>
      </c>
      <c s="64" r="CP39">
        <v>0.0</v>
      </c>
      <c s="64" r="CQ39">
        <v>19.429313</v>
      </c>
      <c s="64" r="CR39">
        <v>275.896238999999</v>
      </c>
      <c s="64" r="CS39">
        <v>7.771725</v>
      </c>
      <c s="64" r="CT39">
        <v>11.657588</v>
      </c>
      <c s="64" r="CU39">
        <v>11.657588</v>
      </c>
      <c s="64" r="CV39">
        <v>11.657588</v>
      </c>
      <c s="64" r="CW39">
        <v>7.771725</v>
      </c>
      <c s="64" r="CX39">
        <v>0.0</v>
      </c>
      <c s="64" r="CY39">
        <v>209.836576</v>
      </c>
      <c s="64" r="CZ39">
        <v>15.54345</v>
      </c>
    </row>
    <row customHeight="1" r="40" ht="15.0">
      <c t="s" s="62" r="A40">
        <v>1324</v>
      </c>
      <c t="s" s="62" r="B40">
        <v>1325</v>
      </c>
      <c t="s" s="62" r="C40">
        <v>1326</v>
      </c>
      <c t="s" s="62" r="D40">
        <v>1327</v>
      </c>
      <c t="s" s="62" r="E40">
        <v>1328</v>
      </c>
      <c t="s" s="62" r="F40">
        <v>1329</v>
      </c>
      <c t="s" s="63" r="G40">
        <v>1330</v>
      </c>
      <c t="s" s="62" r="H40">
        <v>1331</v>
      </c>
      <c s="64" r="I40">
        <v>454.0</v>
      </c>
      <c s="64" r="J40">
        <v>420.0</v>
      </c>
      <c s="64" r="K40">
        <v>447.0</v>
      </c>
      <c s="64" r="L40">
        <v>359.0</v>
      </c>
      <c s="64" r="M40">
        <v>318.0</v>
      </c>
      <c s="64" r="N40">
        <v>351.0</v>
      </c>
      <c s="64" r="O40">
        <v>10.82</v>
      </c>
      <c s="64" r="P40">
        <v>76.8472199999999</v>
      </c>
      <c s="64" r="Q40">
        <v>51.2070489999999</v>
      </c>
      <c s="64" r="R40">
        <v>89.1183439999999</v>
      </c>
      <c s="64" r="S40">
        <v>96.9575499999999</v>
      </c>
      <c s="64" r="T40">
        <v>93.9080919999999</v>
      </c>
      <c s="64" r="U40">
        <v>45.961745</v>
      </c>
      <c s="64" r="V40">
        <v>73.0</v>
      </c>
      <c s="64" r="W40">
        <v>62.0</v>
      </c>
      <c s="64" r="X40">
        <v>80.0</v>
      </c>
      <c s="64" r="Y40">
        <v>102.0</v>
      </c>
      <c s="64" r="Z40">
        <v>64.0</v>
      </c>
      <c s="64" r="AA40">
        <v>39.0</v>
      </c>
      <c s="64" r="AB40">
        <v>230.061673</v>
      </c>
      <c s="64" r="AC40">
        <v>40.9851839999999</v>
      </c>
      <c s="64" r="AD40">
        <v>30.7144569999999</v>
      </c>
      <c s="64" r="AE40">
        <v>44.0590729999999</v>
      </c>
      <c s="64" r="AF40">
        <v>48.799959</v>
      </c>
      <c s="64" r="AG40">
        <v>48.82439</v>
      </c>
      <c s="64" r="AH40">
        <v>15.653981</v>
      </c>
      <c s="64" r="AI40">
        <v>1.02462999999999</v>
      </c>
      <c s="64" r="AJ40">
        <v>53.2563079999999</v>
      </c>
      <c s="64" r="AK40">
        <v>125.289348</v>
      </c>
      <c s="64" r="AL40">
        <v>51.5160169999999</v>
      </c>
      <c s="64" r="AM40">
        <v>223.938326999999</v>
      </c>
      <c s="64" r="AN40">
        <v>35.862036</v>
      </c>
      <c s="64" r="AO40">
        <v>20.4925919999999</v>
      </c>
      <c s="64" r="AP40">
        <v>45.059271</v>
      </c>
      <c s="64" r="AQ40">
        <v>48.1575909999999</v>
      </c>
      <c s="64" r="AR40">
        <v>45.083702</v>
      </c>
      <c s="64" r="AS40">
        <v>25.1846159999999</v>
      </c>
      <c s="64" r="AT40">
        <v>4.098518</v>
      </c>
      <c s="64" r="AU40">
        <v>40.9851839999999</v>
      </c>
      <c s="64" r="AV40">
        <v>129.078898</v>
      </c>
      <c s="64" r="AW40">
        <v>53.874245</v>
      </c>
      <c s="64" r="AX40">
        <v>390.399672</v>
      </c>
      <c s="64" r="AY40">
        <v>12.295555</v>
      </c>
      <c s="64" r="AZ40">
        <v>12.295555</v>
      </c>
      <c s="64" r="BA40">
        <v>27.258306</v>
      </c>
      <c s="64" r="BB40">
        <v>16.394074</v>
      </c>
      <c s="64" r="BC40">
        <v>86.068886</v>
      </c>
      <c s="64" r="BD40">
        <v>61.4777759999999</v>
      </c>
      <c s="64" r="BE40">
        <v>121.328779999999</v>
      </c>
      <c s="64" r="BF40">
        <v>53.2807389999999</v>
      </c>
      <c s="64" r="BG40">
        <v>356.0</v>
      </c>
      <c s="64" r="BH40">
        <v>182.904281</v>
      </c>
      <c s="64" r="BI40">
        <v>8.19703699999999</v>
      </c>
      <c s="64" r="BJ40">
        <v>12.295555</v>
      </c>
      <c s="64" r="BK40">
        <v>27.258306</v>
      </c>
      <c s="64" r="BL40">
        <v>4.098518</v>
      </c>
      <c s="64" r="BM40">
        <v>16.394074</v>
      </c>
      <c s="64" r="BN40">
        <v>45.083702</v>
      </c>
      <c s="64" r="BO40">
        <v>44.985978</v>
      </c>
      <c s="64" r="BP40">
        <v>24.59111</v>
      </c>
      <c s="64" r="BQ40">
        <v>207.495391</v>
      </c>
      <c s="64" r="BR40">
        <v>4.098518</v>
      </c>
      <c s="64" r="BS40">
        <v>0.0</v>
      </c>
      <c s="64" r="BT40">
        <v>0.0</v>
      </c>
      <c s="64" r="BU40">
        <v>12.295555</v>
      </c>
      <c s="64" r="BV40">
        <v>69.674813</v>
      </c>
      <c s="64" r="BW40">
        <v>16.394074</v>
      </c>
      <c s="64" r="BX40">
        <v>76.342802</v>
      </c>
      <c s="64" r="BY40">
        <v>28.689629</v>
      </c>
      <c s="64" r="BZ40">
        <v>40.9851839999999</v>
      </c>
      <c s="64" r="CA40">
        <v>0.0</v>
      </c>
      <c s="64" r="CB40">
        <v>0.0</v>
      </c>
      <c s="64" r="CC40">
        <v>0.0</v>
      </c>
      <c s="64" r="CD40">
        <v>0.0</v>
      </c>
      <c s="64" r="CE40">
        <v>8.19703699999999</v>
      </c>
      <c s="64" r="CF40">
        <v>12.295555</v>
      </c>
      <c s="64" r="CG40">
        <v>0.0</v>
      </c>
      <c s="64" r="CH40">
        <v>20.4925919999999</v>
      </c>
      <c s="64" r="CI40">
        <v>163.940735999999</v>
      </c>
      <c s="64" r="CJ40">
        <v>8.19703699999999</v>
      </c>
      <c s="64" r="CK40">
        <v>8.19703699999999</v>
      </c>
      <c s="64" r="CL40">
        <v>12.295555</v>
      </c>
      <c s="64" r="CM40">
        <v>16.394074</v>
      </c>
      <c s="64" r="CN40">
        <v>61.4777759999999</v>
      </c>
      <c s="64" r="CO40">
        <v>40.9851839999999</v>
      </c>
      <c s="64" r="CP40">
        <v>0.0</v>
      </c>
      <c s="64" r="CQ40">
        <v>16.394074</v>
      </c>
      <c s="64" r="CR40">
        <v>185.473751999999</v>
      </c>
      <c s="64" r="CS40">
        <v>4.098518</v>
      </c>
      <c s="64" r="CT40">
        <v>4.098518</v>
      </c>
      <c s="64" r="CU40">
        <v>14.962751</v>
      </c>
      <c s="64" r="CV40">
        <v>0.0</v>
      </c>
      <c s="64" r="CW40">
        <v>16.394074</v>
      </c>
      <c s="64" r="CX40">
        <v>8.19703699999999</v>
      </c>
      <c s="64" r="CY40">
        <v>121.328779999999</v>
      </c>
      <c s="64" r="CZ40">
        <v>16.394074</v>
      </c>
    </row>
    <row customHeight="1" r="41" ht="15.0">
      <c t="s" s="62" r="A41">
        <v>1332</v>
      </c>
      <c t="s" s="62" r="B41">
        <v>1333</v>
      </c>
      <c t="s" s="62" r="C41">
        <v>1334</v>
      </c>
      <c t="s" s="62" r="D41">
        <v>1335</v>
      </c>
      <c t="s" s="62" r="E41">
        <v>1336</v>
      </c>
      <c t="s" s="62" r="F41">
        <v>1337</v>
      </c>
      <c t="s" s="63" r="G41">
        <v>1338</v>
      </c>
      <c t="s" s="62" r="H41">
        <v>1339</v>
      </c>
      <c s="64" r="I41">
        <v>727.0</v>
      </c>
      <c s="64" r="J41">
        <v>748.0</v>
      </c>
      <c s="64" r="K41">
        <v>747.0</v>
      </c>
      <c s="64" r="L41">
        <v>736.0</v>
      </c>
      <c s="64" r="M41">
        <v>746.0</v>
      </c>
      <c s="64" r="N41">
        <v>759.0</v>
      </c>
      <c s="64" r="O41">
        <v>5.7</v>
      </c>
      <c s="64" r="P41">
        <v>117.422753</v>
      </c>
      <c s="64" r="Q41">
        <v>102.106742</v>
      </c>
      <c s="64" r="R41">
        <v>132.738764</v>
      </c>
      <c s="64" r="S41">
        <v>174.602528</v>
      </c>
      <c s="64" r="T41">
        <v>122.52809</v>
      </c>
      <c s="64" r="U41">
        <v>77.6011239999999</v>
      </c>
      <c s="64" r="V41">
        <v>133.0</v>
      </c>
      <c s="64" r="W41">
        <v>125.0</v>
      </c>
      <c s="64" r="X41">
        <v>168.0</v>
      </c>
      <c s="64" r="Y41">
        <v>143.0</v>
      </c>
      <c s="64" r="Z41">
        <v>120.0</v>
      </c>
      <c s="64" r="AA41">
        <v>59.0</v>
      </c>
      <c s="64" r="AB41">
        <v>362.478932999999</v>
      </c>
      <c s="64" r="AC41">
        <v>65.3483149999999</v>
      </c>
      <c s="64" r="AD41">
        <v>47.990169</v>
      </c>
      <c s="64" r="AE41">
        <v>68.411517</v>
      </c>
      <c s="64" r="AF41">
        <v>91.896067</v>
      </c>
      <c s="64" r="AG41">
        <v>59.22191</v>
      </c>
      <c s="64" r="AH41">
        <v>27.5688199999999</v>
      </c>
      <c s="64" r="AI41">
        <v>2.042135</v>
      </c>
      <c s="64" r="AJ41">
        <v>83.727528</v>
      </c>
      <c s="64" r="AK41">
        <v>207.276684999999</v>
      </c>
      <c s="64" r="AL41">
        <v>71.4747189999999</v>
      </c>
      <c s="64" r="AM41">
        <v>364.521067</v>
      </c>
      <c s="64" r="AN41">
        <v>52.074438</v>
      </c>
      <c s="64" r="AO41">
        <v>54.116573</v>
      </c>
      <c s="64" r="AP41">
        <v>64.327247</v>
      </c>
      <c s="64" r="AQ41">
        <v>82.706461</v>
      </c>
      <c s="64" r="AR41">
        <v>63.3061799999999</v>
      </c>
      <c s="64" r="AS41">
        <v>44.926966</v>
      </c>
      <c s="64" r="AT41">
        <v>3.063202</v>
      </c>
      <c s="64" r="AU41">
        <v>69.432584</v>
      </c>
      <c s="64" r="AV41">
        <v>204.213483</v>
      </c>
      <c s="64" r="AW41">
        <v>90.875</v>
      </c>
      <c s="64" r="AX41">
        <v>592.219101</v>
      </c>
      <c s="64" r="AY41">
        <v>12.2528089999999</v>
      </c>
      <c s="64" r="AZ41">
        <v>12.2528089999999</v>
      </c>
      <c s="64" r="BA41">
        <v>28.5898879999999</v>
      </c>
      <c s="64" r="BB41">
        <v>81.685393</v>
      </c>
      <c s="64" r="BC41">
        <v>114.359551</v>
      </c>
      <c s="64" r="BD41">
        <v>110.275281</v>
      </c>
      <c s="64" r="BE41">
        <v>167.455056</v>
      </c>
      <c s="64" r="BF41">
        <v>65.3483149999999</v>
      </c>
      <c s="64" r="BG41">
        <v>624.0</v>
      </c>
      <c s="64" r="BH41">
        <v>298.151684999999</v>
      </c>
      <c s="64" r="BI41">
        <v>8.168539</v>
      </c>
      <c s="64" r="BJ41">
        <v>12.2528089999999</v>
      </c>
      <c s="64" r="BK41">
        <v>20.4213479999999</v>
      </c>
      <c s="64" r="BL41">
        <v>49.0112359999999</v>
      </c>
      <c s="64" r="BM41">
        <v>20.4213479999999</v>
      </c>
      <c s="64" r="BN41">
        <v>85.7696629999999</v>
      </c>
      <c s="64" r="BO41">
        <v>73.5168539999999</v>
      </c>
      <c s="64" r="BP41">
        <v>28.5898879999999</v>
      </c>
      <c s="64" r="BQ41">
        <v>294.067415999999</v>
      </c>
      <c s="64" r="BR41">
        <v>4.08427</v>
      </c>
      <c s="64" r="BS41">
        <v>0.0</v>
      </c>
      <c s="64" r="BT41">
        <v>8.168539</v>
      </c>
      <c s="64" r="BU41">
        <v>32.674157</v>
      </c>
      <c s="64" r="BV41">
        <v>93.938202</v>
      </c>
      <c s="64" r="BW41">
        <v>24.5056179999999</v>
      </c>
      <c s="64" r="BX41">
        <v>93.938202</v>
      </c>
      <c s="64" r="BY41">
        <v>36.7584269999999</v>
      </c>
      <c s="64" r="BZ41">
        <v>40.842697</v>
      </c>
      <c s="64" r="CA41">
        <v>0.0</v>
      </c>
      <c s="64" r="CB41">
        <v>0.0</v>
      </c>
      <c s="64" r="CC41">
        <v>0.0</v>
      </c>
      <c s="64" r="CD41">
        <v>4.08427</v>
      </c>
      <c s="64" r="CE41">
        <v>16.3370789999999</v>
      </c>
      <c s="64" r="CF41">
        <v>4.08427</v>
      </c>
      <c s="64" r="CG41">
        <v>0.0</v>
      </c>
      <c s="64" r="CH41">
        <v>16.3370789999999</v>
      </c>
      <c s="64" r="CI41">
        <v>322.657303</v>
      </c>
      <c s="64" r="CJ41">
        <v>8.168539</v>
      </c>
      <c s="64" r="CK41">
        <v>12.2528089999999</v>
      </c>
      <c s="64" r="CL41">
        <v>16.3370789999999</v>
      </c>
      <c s="64" r="CM41">
        <v>73.5168539999999</v>
      </c>
      <c s="64" r="CN41">
        <v>81.685393</v>
      </c>
      <c s="64" r="CO41">
        <v>93.938202</v>
      </c>
      <c s="64" r="CP41">
        <v>0.0</v>
      </c>
      <c s="64" r="CQ41">
        <v>36.7584269999999</v>
      </c>
      <c s="64" r="CR41">
        <v>228.719100999999</v>
      </c>
      <c s="64" r="CS41">
        <v>4.08427</v>
      </c>
      <c s="64" r="CT41">
        <v>0.0</v>
      </c>
      <c s="64" r="CU41">
        <v>12.2528089999999</v>
      </c>
      <c s="64" r="CV41">
        <v>4.08427</v>
      </c>
      <c s="64" r="CW41">
        <v>16.3370789999999</v>
      </c>
      <c s="64" r="CX41">
        <v>12.2528089999999</v>
      </c>
      <c s="64" r="CY41">
        <v>167.455056</v>
      </c>
      <c s="64" r="CZ41">
        <v>12.2528089999999</v>
      </c>
    </row>
    <row customHeight="1" r="42" ht="15.0">
      <c t="s" s="62" r="A42">
        <v>1340</v>
      </c>
      <c t="s" s="62" r="B42">
        <v>1341</v>
      </c>
      <c t="s" s="62" r="C42">
        <v>1342</v>
      </c>
      <c t="s" s="62" r="D42">
        <v>1343</v>
      </c>
      <c t="s" s="62" r="E42">
        <v>1344</v>
      </c>
      <c t="s" s="62" r="F42">
        <v>1345</v>
      </c>
      <c t="s" s="63" r="G42">
        <v>1346</v>
      </c>
      <c t="s" s="62" r="H42">
        <v>1347</v>
      </c>
      <c s="64" r="I42">
        <v>4715.0</v>
      </c>
      <c s="64" r="J42">
        <v>4352.0</v>
      </c>
      <c s="64" r="K42">
        <v>4379.0</v>
      </c>
      <c s="64" r="L42">
        <v>4704.0</v>
      </c>
      <c s="64" r="M42">
        <v>4748.0</v>
      </c>
      <c s="64" r="N42">
        <v>4567.0</v>
      </c>
      <c s="64" r="O42">
        <v>37.29</v>
      </c>
      <c s="64" r="P42">
        <v>767.840585</v>
      </c>
      <c s="64" r="Q42">
        <v>710.573396</v>
      </c>
      <c s="64" r="R42">
        <v>822.267927999999</v>
      </c>
      <c s="64" r="S42">
        <v>919.307817</v>
      </c>
      <c s="64" r="T42">
        <v>839.284637999999</v>
      </c>
      <c s="64" r="U42">
        <v>655.725636</v>
      </c>
      <c s="64" r="V42">
        <v>680.0</v>
      </c>
      <c s="64" r="W42">
        <v>679.0</v>
      </c>
      <c s="64" r="X42">
        <v>795.0</v>
      </c>
      <c s="64" r="Y42">
        <v>784.0</v>
      </c>
      <c s="64" r="Z42">
        <v>829.0</v>
      </c>
      <c s="64" r="AA42">
        <v>585.0</v>
      </c>
      <c s="64" r="AB42">
        <v>2197.608917</v>
      </c>
      <c s="64" r="AC42">
        <v>355.836157</v>
      </c>
      <c s="64" r="AD42">
        <v>379.847422999999</v>
      </c>
      <c s="64" r="AE42">
        <v>393.361968999999</v>
      </c>
      <c s="64" r="AF42">
        <v>461.862879</v>
      </c>
      <c s="64" r="AG42">
        <v>374.307344</v>
      </c>
      <c s="64" r="AH42">
        <v>215.965956</v>
      </c>
      <c s="64" r="AI42">
        <v>16.4271889999999</v>
      </c>
      <c s="64" r="AJ42">
        <v>512.710347999999</v>
      </c>
      <c s="64" r="AK42">
        <v>1207.49200799999</v>
      </c>
      <c s="64" r="AL42">
        <v>477.40656</v>
      </c>
      <c s="64" r="AM42">
        <v>2517.391083</v>
      </c>
      <c s="64" r="AN42">
        <v>412.004428</v>
      </c>
      <c s="64" r="AO42">
        <v>330.725973</v>
      </c>
      <c s="64" r="AP42">
        <v>428.905959</v>
      </c>
      <c s="64" r="AQ42">
        <v>457.444937999999</v>
      </c>
      <c s="64" r="AR42">
        <v>464.977293999999</v>
      </c>
      <c s="64" r="AS42">
        <v>376.064349999999</v>
      </c>
      <c s="64" r="AT42">
        <v>47.268141</v>
      </c>
      <c s="64" r="AU42">
        <v>550.061476999999</v>
      </c>
      <c s="64" r="AV42">
        <v>1248.749739</v>
      </c>
      <c s="64" r="AW42">
        <v>718.579867</v>
      </c>
      <c s="64" r="AX42">
        <v>3970.354926</v>
      </c>
      <c s="64" r="AY42">
        <v>57.185568</v>
      </c>
      <c s="64" r="AZ42">
        <v>147.144599</v>
      </c>
      <c s="64" r="BA42">
        <v>179.890758</v>
      </c>
      <c s="64" r="BB42">
        <v>361.249035999999</v>
      </c>
      <c s="64" r="BC42">
        <v>580.919589999999</v>
      </c>
      <c s="64" r="BD42">
        <v>552.110348</v>
      </c>
      <c s="64" r="BE42">
        <v>1514.48504899999</v>
      </c>
      <c s="64" r="BF42">
        <v>577.369977999999</v>
      </c>
      <c s="64" r="BG42">
        <v>3708.0</v>
      </c>
      <c s="64" r="BH42">
        <v>1849.845024</v>
      </c>
      <c s="64" r="BI42">
        <v>44.821463</v>
      </c>
      <c s="64" r="BJ42">
        <v>89.618531</v>
      </c>
      <c s="64" r="BK42">
        <v>110.457983</v>
      </c>
      <c s="64" r="BL42">
        <v>187.798932</v>
      </c>
      <c s="64" r="BM42">
        <v>106.320659</v>
      </c>
      <c s="64" r="BN42">
        <v>470.705090999999</v>
      </c>
      <c s="64" r="BO42">
        <v>624.19586</v>
      </c>
      <c s="64" r="BP42">
        <v>215.926503999999</v>
      </c>
      <c s="64" r="BQ42">
        <v>2120.509903</v>
      </c>
      <c s="64" r="BR42">
        <v>12.364105</v>
      </c>
      <c s="64" r="BS42">
        <v>57.526068</v>
      </c>
      <c s="64" r="BT42">
        <v>69.432775</v>
      </c>
      <c s="64" r="BU42">
        <v>173.450104</v>
      </c>
      <c s="64" r="BV42">
        <v>474.598930999999</v>
      </c>
      <c s="64" r="BW42">
        <v>81.405257</v>
      </c>
      <c s="64" r="BX42">
        <v>890.289188999999</v>
      </c>
      <c s="64" r="BY42">
        <v>361.443474999999</v>
      </c>
      <c s="64" r="BZ42">
        <v>503.195061</v>
      </c>
      <c s="64" r="CA42">
        <v>0.0</v>
      </c>
      <c s="64" r="CB42">
        <v>4.137978</v>
      </c>
      <c s="64" r="CC42">
        <v>8.275957</v>
      </c>
      <c s="64" r="CD42">
        <v>40.979765</v>
      </c>
      <c s="64" r="CE42">
        <v>53.3400979999999</v>
      </c>
      <c s="64" r="CF42">
        <v>101.91171</v>
      </c>
      <c s="64" r="CG42">
        <v>0.0</v>
      </c>
      <c s="64" r="CH42">
        <v>294.549553</v>
      </c>
      <c s="64" r="CI42">
        <v>1572.15272099999</v>
      </c>
      <c s="64" r="CJ42">
        <v>36.546776</v>
      </c>
      <c s="64" r="CK42">
        <v>126.402969</v>
      </c>
      <c s="64" r="CL42">
        <v>146.838031</v>
      </c>
      <c s="64" r="CM42">
        <v>262.335659</v>
      </c>
      <c s="64" r="CN42">
        <v>428.160071</v>
      </c>
      <c s="64" r="CO42">
        <v>405.034788999999</v>
      </c>
      <c s="64" r="CP42">
        <v>4.03641</v>
      </c>
      <c s="64" r="CQ42">
        <v>162.798015999999</v>
      </c>
      <c s="64" r="CR42">
        <v>1895.00714399999</v>
      </c>
      <c s="64" r="CS42">
        <v>20.6387919999999</v>
      </c>
      <c s="64" r="CT42">
        <v>16.603652</v>
      </c>
      <c s="64" r="CU42">
        <v>24.7767699999999</v>
      </c>
      <c s="64" r="CV42">
        <v>57.933613</v>
      </c>
      <c s="64" r="CW42">
        <v>99.419421</v>
      </c>
      <c s="64" r="CX42">
        <v>45.163848</v>
      </c>
      <c s="64" r="CY42">
        <v>1510.44864</v>
      </c>
      <c s="64" r="CZ42">
        <v>120.022409999999</v>
      </c>
    </row>
    <row customHeight="1" r="43" ht="15.0">
      <c t="s" s="62" r="A43">
        <v>1348</v>
      </c>
      <c t="s" s="62" r="B43">
        <v>1349</v>
      </c>
      <c t="s" s="62" r="C43">
        <v>1350</v>
      </c>
      <c t="s" s="62" r="D43">
        <v>1351</v>
      </c>
      <c t="s" s="62" r="E43">
        <v>1352</v>
      </c>
      <c t="s" s="62" r="F43">
        <v>1353</v>
      </c>
      <c t="s" s="63" r="G43">
        <v>1354</v>
      </c>
      <c t="s" s="62" r="H43">
        <v>1355</v>
      </c>
      <c s="64" r="I43">
        <v>2180.0</v>
      </c>
      <c s="64" r="J43">
        <v>2039.0</v>
      </c>
      <c s="64" r="K43">
        <v>1803.0</v>
      </c>
      <c s="64" r="L43">
        <v>1416.0</v>
      </c>
      <c s="64" r="M43">
        <v>1353.0</v>
      </c>
      <c s="64" r="N43">
        <v>1214.0</v>
      </c>
      <c s="64" r="O43">
        <v>6.35</v>
      </c>
      <c s="64" r="P43">
        <v>443.22003</v>
      </c>
      <c s="64" r="Q43">
        <v>334.655434</v>
      </c>
      <c s="64" r="R43">
        <v>476.405166</v>
      </c>
      <c s="64" r="S43">
        <v>518.641753999999</v>
      </c>
      <c s="64" r="T43">
        <v>266.359427999999</v>
      </c>
      <c s="64" r="U43">
        <v>140.718188</v>
      </c>
      <c s="64" r="V43">
        <v>454.0</v>
      </c>
      <c s="64" r="W43">
        <v>357.0</v>
      </c>
      <c s="64" r="X43">
        <v>547.0</v>
      </c>
      <c s="64" r="Y43">
        <v>374.0</v>
      </c>
      <c s="64" r="Z43">
        <v>209.0</v>
      </c>
      <c s="64" r="AA43">
        <v>98.0</v>
      </c>
      <c s="64" r="AB43">
        <v>1060.35923299999</v>
      </c>
      <c s="64" r="AC43">
        <v>226.138383</v>
      </c>
      <c s="64" r="AD43">
        <v>177.886864</v>
      </c>
      <c s="64" r="AE43">
        <v>228.148642</v>
      </c>
      <c s="64" r="AF43">
        <v>251.282479</v>
      </c>
      <c s="64" r="AG43">
        <v>125.641239</v>
      </c>
      <c s="64" r="AH43">
        <v>48.246236</v>
      </c>
      <c s="64" r="AI43">
        <v>3.01539</v>
      </c>
      <c s="64" r="AJ43">
        <v>308.553752999999</v>
      </c>
      <c s="64" r="AK43">
        <v>635.21041</v>
      </c>
      <c s="64" r="AL43">
        <v>116.59507</v>
      </c>
      <c s="64" r="AM43">
        <v>1119.640767</v>
      </c>
      <c s="64" r="AN43">
        <v>217.081648</v>
      </c>
      <c s="64" r="AO43">
        <v>156.76857</v>
      </c>
      <c s="64" r="AP43">
        <v>248.256524</v>
      </c>
      <c s="64" r="AQ43">
        <v>267.359275</v>
      </c>
      <c s="64" r="AR43">
        <v>140.718188</v>
      </c>
      <c s="64" r="AS43">
        <v>80.4103929999999</v>
      </c>
      <c s="64" r="AT43">
        <v>9.046169</v>
      </c>
      <c s="64" r="AU43">
        <v>275.373899999999</v>
      </c>
      <c s="64" r="AV43">
        <v>674.399910999999</v>
      </c>
      <c s="64" r="AW43">
        <v>169.866955999999</v>
      </c>
      <c s="64" r="AX43">
        <v>1732.801712</v>
      </c>
      <c s="64" r="AY43">
        <v>8.04103899999999</v>
      </c>
      <c s="64" r="AZ43">
        <v>88.430301</v>
      </c>
      <c s="64" r="BA43">
        <v>136.697668999999</v>
      </c>
      <c s="64" r="BB43">
        <v>281.436376</v>
      </c>
      <c s="64" r="BC43">
        <v>313.600533999999</v>
      </c>
      <c s="64" r="BD43">
        <v>197.005462999999</v>
      </c>
      <c s="64" r="BE43">
        <v>470.400801</v>
      </c>
      <c s="64" r="BF43">
        <v>237.189528999999</v>
      </c>
      <c s="64" r="BG43">
        <v>1576.0</v>
      </c>
      <c s="64" r="BH43">
        <v>824.185399999999</v>
      </c>
      <c s="64" r="BI43">
        <v>8.04103899999999</v>
      </c>
      <c s="64" r="BJ43">
        <v>76.3687419999999</v>
      </c>
      <c s="64" r="BK43">
        <v>80.4103929999999</v>
      </c>
      <c s="64" r="BL43">
        <v>136.697668999999</v>
      </c>
      <c s="64" r="BM43">
        <v>48.246236</v>
      </c>
      <c s="64" r="BN43">
        <v>148.759228</v>
      </c>
      <c s="64" r="BO43">
        <v>237.210659999999</v>
      </c>
      <c s="64" r="BP43">
        <v>88.4514329999999</v>
      </c>
      <c s="64" r="BQ43">
        <v>908.616312999999</v>
      </c>
      <c s="64" r="BR43">
        <v>0.0</v>
      </c>
      <c s="64" r="BS43">
        <v>12.061559</v>
      </c>
      <c s="64" r="BT43">
        <v>56.287275</v>
      </c>
      <c s="64" r="BU43">
        <v>144.738708</v>
      </c>
      <c s="64" r="BV43">
        <v>265.354297999999</v>
      </c>
      <c s="64" r="BW43">
        <v>48.246236</v>
      </c>
      <c s="64" r="BX43">
        <v>233.19014</v>
      </c>
      <c s="64" r="BY43">
        <v>148.738096</v>
      </c>
      <c s="64" r="BZ43">
        <v>213.045279999999</v>
      </c>
      <c s="64" r="CA43">
        <v>0.0</v>
      </c>
      <c s="64" r="CB43">
        <v>3.999388</v>
      </c>
      <c s="64" r="CC43">
        <v>0.0</v>
      </c>
      <c s="64" r="CD43">
        <v>16.082079</v>
      </c>
      <c s="64" r="CE43">
        <v>56.287275</v>
      </c>
      <c s="64" r="CF43">
        <v>20.102598</v>
      </c>
      <c s="64" r="CG43">
        <v>0.0</v>
      </c>
      <c s="64" r="CH43">
        <v>116.573939</v>
      </c>
      <c s="64" r="CI43">
        <v>892.555365</v>
      </c>
      <c s="64" r="CJ43">
        <v>8.04103899999999</v>
      </c>
      <c s="64" r="CK43">
        <v>80.4103929999999</v>
      </c>
      <c s="64" r="CL43">
        <v>120.61559</v>
      </c>
      <c s="64" r="CM43">
        <v>237.210659999999</v>
      </c>
      <c s="64" r="CN43">
        <v>221.128581</v>
      </c>
      <c s="64" r="CO43">
        <v>156.800266999999</v>
      </c>
      <c s="64" r="CP43">
        <v>8.04103899999999</v>
      </c>
      <c s="64" r="CQ43">
        <v>60.3077949999999</v>
      </c>
      <c s="64" r="CR43">
        <v>627.201066999999</v>
      </c>
      <c s="64" r="CS43">
        <v>0.0</v>
      </c>
      <c s="64" r="CT43">
        <v>4.02052</v>
      </c>
      <c s="64" r="CU43">
        <v>16.082079</v>
      </c>
      <c s="64" r="CV43">
        <v>28.1436379999999</v>
      </c>
      <c s="64" r="CW43">
        <v>36.184677</v>
      </c>
      <c s="64" r="CX43">
        <v>20.102598</v>
      </c>
      <c s="64" r="CY43">
        <v>462.359760999999</v>
      </c>
      <c s="64" r="CZ43">
        <v>60.3077949999999</v>
      </c>
    </row>
    <row customHeight="1" r="44" ht="15.0">
      <c t="s" s="62" r="A44">
        <v>1356</v>
      </c>
      <c t="s" s="62" r="B44">
        <v>1357</v>
      </c>
      <c t="s" s="62" r="C44">
        <v>1358</v>
      </c>
      <c t="s" s="62" r="D44">
        <v>1359</v>
      </c>
      <c t="s" s="62" r="E44">
        <v>1360</v>
      </c>
      <c t="s" s="62" r="F44">
        <v>1361</v>
      </c>
      <c t="s" s="63" r="G44">
        <v>1362</v>
      </c>
      <c t="s" s="62" r="H44">
        <v>1363</v>
      </c>
      <c s="64" r="I44">
        <v>909.0</v>
      </c>
      <c s="64" r="J44">
        <v>879.0</v>
      </c>
      <c s="64" r="K44">
        <v>913.0</v>
      </c>
      <c s="64" r="L44">
        <v>832.0</v>
      </c>
      <c s="64" r="M44">
        <v>846.0</v>
      </c>
      <c s="64" r="N44">
        <v>932.0</v>
      </c>
      <c s="64" r="O44">
        <v>22.15</v>
      </c>
      <c s="64" r="P44">
        <v>148.367791</v>
      </c>
      <c s="64" r="Q44">
        <v>110.781284</v>
      </c>
      <c s="64" r="R44">
        <v>187.932535</v>
      </c>
      <c s="64" r="S44">
        <v>194.856366</v>
      </c>
      <c s="64" r="T44">
        <v>172.106638</v>
      </c>
      <c s="64" r="U44">
        <v>94.955386</v>
      </c>
      <c s="64" r="V44">
        <v>128.0</v>
      </c>
      <c s="64" r="W44">
        <v>128.0</v>
      </c>
      <c s="64" r="X44">
        <v>193.0</v>
      </c>
      <c s="64" r="Y44">
        <v>163.0</v>
      </c>
      <c s="64" r="Z44">
        <v>158.0</v>
      </c>
      <c s="64" r="AA44">
        <v>109.0</v>
      </c>
      <c s="64" r="AB44">
        <v>466.863983</v>
      </c>
      <c s="64" r="AC44">
        <v>86.053319</v>
      </c>
      <c s="64" r="AD44">
        <v>54.4015229999999</v>
      </c>
      <c s="64" r="AE44">
        <v>94.955386</v>
      </c>
      <c s="64" r="AF44">
        <v>101.879217</v>
      </c>
      <c s="64" r="AG44">
        <v>86.053319</v>
      </c>
      <c s="64" r="AH44">
        <v>40.553863</v>
      </c>
      <c s="64" r="AI44">
        <v>2.967356</v>
      </c>
      <c s="64" r="AJ44">
        <v>108.803047</v>
      </c>
      <c s="64" r="AK44">
        <v>259.149074999999</v>
      </c>
      <c s="64" r="AL44">
        <v>98.911861</v>
      </c>
      <c s="64" r="AM44">
        <v>442.136016999999</v>
      </c>
      <c s="64" r="AN44">
        <v>62.314472</v>
      </c>
      <c s="64" r="AO44">
        <v>56.379761</v>
      </c>
      <c s="64" r="AP44">
        <v>92.9771489999999</v>
      </c>
      <c s="64" r="AQ44">
        <v>92.9771489999999</v>
      </c>
      <c s="64" r="AR44">
        <v>86.053319</v>
      </c>
      <c s="64" r="AS44">
        <v>49.45593</v>
      </c>
      <c s="64" r="AT44">
        <v>1.978237</v>
      </c>
      <c s="64" r="AU44">
        <v>82.096844</v>
      </c>
      <c s="64" r="AV44">
        <v>254.203482</v>
      </c>
      <c s="64" r="AW44">
        <v>105.835691</v>
      </c>
      <c s="64" r="AX44">
        <v>767.556039</v>
      </c>
      <c s="64" r="AY44">
        <v>19.7823719999999</v>
      </c>
      <c s="64" r="AZ44">
        <v>27.695321</v>
      </c>
      <c s="64" r="BA44">
        <v>15.825898</v>
      </c>
      <c s="64" r="BB44">
        <v>39.5647439999999</v>
      </c>
      <c s="64" r="BC44">
        <v>130.563656</v>
      </c>
      <c s="64" r="BD44">
        <v>197.823721</v>
      </c>
      <c s="64" r="BE44">
        <v>269.040260999999</v>
      </c>
      <c s="64" r="BF44">
        <v>67.2600649999999</v>
      </c>
      <c s="64" r="BG44">
        <v>796.0</v>
      </c>
      <c s="64" r="BH44">
        <v>379.821545</v>
      </c>
      <c s="64" r="BI44">
        <v>11.8694229999999</v>
      </c>
      <c s="64" r="BJ44">
        <v>19.7823719999999</v>
      </c>
      <c s="64" r="BK44">
        <v>7.912949</v>
      </c>
      <c s="64" r="BL44">
        <v>15.825898</v>
      </c>
      <c s="64" r="BM44">
        <v>27.695321</v>
      </c>
      <c s="64" r="BN44">
        <v>142.433078999999</v>
      </c>
      <c s="64" r="BO44">
        <v>126.607181999999</v>
      </c>
      <c s="64" r="BP44">
        <v>27.695321</v>
      </c>
      <c s="64" r="BQ44">
        <v>387.734493999999</v>
      </c>
      <c s="64" r="BR44">
        <v>7.912949</v>
      </c>
      <c s="64" r="BS44">
        <v>7.912949</v>
      </c>
      <c s="64" r="BT44">
        <v>7.912949</v>
      </c>
      <c s="64" r="BU44">
        <v>23.738847</v>
      </c>
      <c s="64" r="BV44">
        <v>102.868335</v>
      </c>
      <c s="64" r="BW44">
        <v>55.390642</v>
      </c>
      <c s="64" r="BX44">
        <v>142.433078999999</v>
      </c>
      <c s="64" r="BY44">
        <v>39.5647439999999</v>
      </c>
      <c s="64" r="BZ44">
        <v>75.1730139999999</v>
      </c>
      <c s="64" r="CA44">
        <v>0.0</v>
      </c>
      <c s="64" r="CB44">
        <v>3.956474</v>
      </c>
      <c s="64" r="CC44">
        <v>0.0</v>
      </c>
      <c s="64" r="CD44">
        <v>3.956474</v>
      </c>
      <c s="64" r="CE44">
        <v>19.7823719999999</v>
      </c>
      <c s="64" r="CF44">
        <v>31.651795</v>
      </c>
      <c s="64" r="CG44">
        <v>0.0</v>
      </c>
      <c s="64" r="CH44">
        <v>15.825898</v>
      </c>
      <c s="64" r="CI44">
        <v>352.126223999999</v>
      </c>
      <c s="64" r="CJ44">
        <v>11.8694229999999</v>
      </c>
      <c s="64" r="CK44">
        <v>23.738847</v>
      </c>
      <c s="64" r="CL44">
        <v>11.8694229999999</v>
      </c>
      <c s="64" r="CM44">
        <v>31.651795</v>
      </c>
      <c s="64" r="CN44">
        <v>90.998912</v>
      </c>
      <c s="64" r="CO44">
        <v>150.346027999999</v>
      </c>
      <c s="64" r="CP44">
        <v>0.0</v>
      </c>
      <c s="64" r="CQ44">
        <v>31.651795</v>
      </c>
      <c s="64" r="CR44">
        <v>340.256801</v>
      </c>
      <c s="64" r="CS44">
        <v>7.912949</v>
      </c>
      <c s="64" r="CT44">
        <v>0.0</v>
      </c>
      <c s="64" r="CU44">
        <v>3.956474</v>
      </c>
      <c s="64" r="CV44">
        <v>3.956474</v>
      </c>
      <c s="64" r="CW44">
        <v>19.7823719999999</v>
      </c>
      <c s="64" r="CX44">
        <v>15.825898</v>
      </c>
      <c s="64" r="CY44">
        <v>269.040260999999</v>
      </c>
      <c s="64" r="CZ44">
        <v>19.7823719999999</v>
      </c>
    </row>
    <row customHeight="1" r="45" ht="15.0">
      <c t="s" s="62" r="A45">
        <v>1364</v>
      </c>
      <c t="s" s="62" r="B45">
        <v>1365</v>
      </c>
      <c t="s" s="62" r="C45">
        <v>1366</v>
      </c>
      <c t="s" s="62" r="D45">
        <v>1367</v>
      </c>
      <c t="s" s="62" r="E45">
        <v>1368</v>
      </c>
      <c t="s" s="62" r="F45">
        <v>1369</v>
      </c>
      <c t="s" s="63" r="G45">
        <v>1370</v>
      </c>
      <c t="s" s="62" r="H45">
        <v>1371</v>
      </c>
      <c s="64" r="I45">
        <v>24913.0</v>
      </c>
      <c s="64" r="J45">
        <v>22538.0</v>
      </c>
      <c s="64" r="K45">
        <v>22604.0</v>
      </c>
      <c s="64" r="L45">
        <v>23318.0</v>
      </c>
      <c s="64" r="M45">
        <v>25680.0</v>
      </c>
      <c s="64" r="N45">
        <v>27330.0</v>
      </c>
      <c s="64" r="O45">
        <v>9.96</v>
      </c>
      <c s="64" r="P45">
        <v>4068.669185</v>
      </c>
      <c s="64" r="Q45">
        <v>4655.551744</v>
      </c>
      <c s="64" r="R45">
        <v>5377.697261</v>
      </c>
      <c s="64" r="S45">
        <v>5066.55112199999</v>
      </c>
      <c s="64" r="T45">
        <v>3037.840682</v>
      </c>
      <c s="64" r="U45">
        <v>2706.69000599999</v>
      </c>
      <c s="64" r="V45">
        <v>3927.0</v>
      </c>
      <c s="64" r="W45">
        <v>4316.0</v>
      </c>
      <c s="64" r="X45">
        <v>5098.0</v>
      </c>
      <c s="64" r="Y45">
        <v>3943.0</v>
      </c>
      <c s="64" r="Z45">
        <v>3191.0</v>
      </c>
      <c s="64" r="AA45">
        <v>2063.0</v>
      </c>
      <c s="64" r="AB45">
        <v>11626.396323</v>
      </c>
      <c s="64" r="AC45">
        <v>2022.67118</v>
      </c>
      <c s="64" r="AD45">
        <v>2384.32815799999</v>
      </c>
      <c s="64" r="AE45">
        <v>2568.731475</v>
      </c>
      <c s="64" r="AF45">
        <v>2373.57377799999</v>
      </c>
      <c s="64" r="AG45">
        <v>1283.562823</v>
      </c>
      <c s="64" r="AH45">
        <v>948.918176</v>
      </c>
      <c s="64" r="AI45">
        <v>44.6107319999999</v>
      </c>
      <c s="64" r="AJ45">
        <v>2755.78361399999</v>
      </c>
      <c s="64" r="AK45">
        <v>7158.17483999999</v>
      </c>
      <c s="64" r="AL45">
        <v>1712.43787</v>
      </c>
      <c s="64" r="AM45">
        <v>13286.6036769999</v>
      </c>
      <c s="64" r="AN45">
        <v>2045.998004</v>
      </c>
      <c s="64" r="AO45">
        <v>2271.223586</v>
      </c>
      <c s="64" r="AP45">
        <v>2808.965786</v>
      </c>
      <c s="64" r="AQ45">
        <v>2692.97734399999</v>
      </c>
      <c s="64" r="AR45">
        <v>1754.277859</v>
      </c>
      <c s="64" r="AS45">
        <v>1516.90624299999</v>
      </c>
      <c s="64" r="AT45">
        <v>196.254854999999</v>
      </c>
      <c s="64" r="AU45">
        <v>2651.787558</v>
      </c>
      <c s="64" r="AV45">
        <v>7945.164281</v>
      </c>
      <c s="64" r="AW45">
        <v>2689.651838</v>
      </c>
      <c s="64" r="AX45">
        <v>20854.956491</v>
      </c>
      <c s="64" r="AY45">
        <v>8.454601</v>
      </c>
      <c s="64" r="AZ45">
        <v>753.56222</v>
      </c>
      <c s="64" r="BA45">
        <v>1697.871173</v>
      </c>
      <c s="64" r="BB45">
        <v>3284.88169699999</v>
      </c>
      <c s="64" r="BC45">
        <v>4122.956443</v>
      </c>
      <c s="64" r="BD45">
        <v>2588.25824199999</v>
      </c>
      <c s="64" r="BE45">
        <v>5593.61972499999</v>
      </c>
      <c s="64" r="BF45">
        <v>2805.352389</v>
      </c>
      <c s="64" r="BG45">
        <v>18676.0</v>
      </c>
      <c s="64" r="BH45">
        <v>9593.22030699999</v>
      </c>
      <c s="64" r="BI45">
        <v>8.454601</v>
      </c>
      <c s="64" r="BJ45">
        <v>503.507234999999</v>
      </c>
      <c s="64" r="BK45">
        <v>937.513985</v>
      </c>
      <c s="64" r="BL45">
        <v>1586.76567</v>
      </c>
      <c s="64" r="BM45">
        <v>990.120454</v>
      </c>
      <c s="64" r="BN45">
        <v>2096.972619</v>
      </c>
      <c s="64" r="BO45">
        <v>2361.890381</v>
      </c>
      <c s="64" r="BP45">
        <v>1107.995361</v>
      </c>
      <c s="64" r="BQ45">
        <v>11261.736183</v>
      </c>
      <c s="64" r="BR45">
        <v>0.0</v>
      </c>
      <c s="64" r="BS45">
        <v>250.054983999999</v>
      </c>
      <c s="64" r="BT45">
        <v>760.357187999999</v>
      </c>
      <c s="64" r="BU45">
        <v>1698.116027</v>
      </c>
      <c s="64" r="BV45">
        <v>3132.835989</v>
      </c>
      <c s="64" r="BW45">
        <v>491.285622999999</v>
      </c>
      <c s="64" r="BX45">
        <v>3231.72934399999</v>
      </c>
      <c s="64" r="BY45">
        <v>1697.35702799999</v>
      </c>
      <c s="64" r="BZ45">
        <v>2837.294131</v>
      </c>
      <c s="64" r="CA45">
        <v>0.0</v>
      </c>
      <c s="64" r="CB45">
        <v>39.6143799999999</v>
      </c>
      <c s="64" r="CC45">
        <v>41.261046</v>
      </c>
      <c s="64" r="CD45">
        <v>262.885024999999</v>
      </c>
      <c s="64" r="CE45">
        <v>511.626574</v>
      </c>
      <c s="64" r="CF45">
        <v>441.227548</v>
      </c>
      <c s="64" r="CG45">
        <v>0.0</v>
      </c>
      <c s="64" r="CH45">
        <v>1540.67955899999</v>
      </c>
      <c s="64" r="CI45">
        <v>10584.856442</v>
      </c>
      <c s="64" r="CJ45">
        <v>8.454601</v>
      </c>
      <c s="64" r="CK45">
        <v>607.181445</v>
      </c>
      <c s="64" r="CL45">
        <v>1417.919462</v>
      </c>
      <c s="64" r="CM45">
        <v>2748.56122199999</v>
      </c>
      <c s="64" r="CN45">
        <v>3083.96088599999</v>
      </c>
      <c s="64" r="CO45">
        <v>1882.339907</v>
      </c>
      <c s="64" r="CP45">
        <v>49.145474</v>
      </c>
      <c s="64" r="CQ45">
        <v>787.293445</v>
      </c>
      <c s="64" r="CR45">
        <v>7432.805918</v>
      </c>
      <c s="64" r="CS45">
        <v>0.0</v>
      </c>
      <c s="64" r="CT45">
        <v>106.766395</v>
      </c>
      <c s="64" r="CU45">
        <v>238.690665</v>
      </c>
      <c s="64" r="CV45">
        <v>273.435451</v>
      </c>
      <c s="64" r="CW45">
        <v>527.368983999999</v>
      </c>
      <c s="64" r="CX45">
        <v>264.690788</v>
      </c>
      <c s="64" r="CY45">
        <v>5544.47425</v>
      </c>
      <c s="64" r="CZ45">
        <v>477.379385</v>
      </c>
    </row>
    <row customHeight="1" r="46" ht="15.0">
      <c t="s" s="62" r="A46">
        <v>1372</v>
      </c>
      <c t="s" s="62" r="B46">
        <v>1373</v>
      </c>
      <c t="s" s="62" r="C46">
        <v>1374</v>
      </c>
      <c t="s" s="62" r="D46">
        <v>1375</v>
      </c>
      <c t="s" s="62" r="E46">
        <v>1376</v>
      </c>
      <c t="s" s="62" r="F46">
        <v>1377</v>
      </c>
      <c t="s" s="63" r="G46">
        <v>1378</v>
      </c>
      <c t="s" s="62" r="H46">
        <v>1379</v>
      </c>
      <c s="64" r="I46">
        <v>1128.0</v>
      </c>
      <c s="64" r="J46">
        <v>914.0</v>
      </c>
      <c s="64" r="K46">
        <v>910.0</v>
      </c>
      <c s="64" r="L46">
        <v>866.0</v>
      </c>
      <c s="64" r="M46">
        <v>1054.0</v>
      </c>
      <c s="64" r="N46">
        <v>974.0</v>
      </c>
      <c s="64" r="O46">
        <v>3.16</v>
      </c>
      <c s="64" r="P46">
        <v>219.916055</v>
      </c>
      <c s="64" r="Q46">
        <v>180.561504</v>
      </c>
      <c s="64" r="R46">
        <v>261.717828999999</v>
      </c>
      <c s="64" r="S46">
        <v>222.363278</v>
      </c>
      <c s="64" r="T46">
        <v>146.870332999999</v>
      </c>
      <c s="64" r="U46">
        <v>96.5710009999999</v>
      </c>
      <c s="64" r="V46">
        <v>134.0</v>
      </c>
      <c s="64" r="W46">
        <v>162.0</v>
      </c>
      <c s="64" r="X46">
        <v>189.0</v>
      </c>
      <c s="64" r="Y46">
        <v>185.0</v>
      </c>
      <c s="64" r="Z46">
        <v>167.0</v>
      </c>
      <c s="64" r="AA46">
        <v>77.0</v>
      </c>
      <c s="64" r="AB46">
        <v>556.071544</v>
      </c>
      <c s="64" r="AC46">
        <v>102.764512</v>
      </c>
      <c s="64" r="AD46">
        <v>93.4051469999999</v>
      </c>
      <c s="64" r="AE46">
        <v>140.538624</v>
      </c>
      <c s="64" r="AF46">
        <v>119.792244</v>
      </c>
      <c s="64" r="AG46">
        <v>64.6587229999999</v>
      </c>
      <c s="64" r="AH46">
        <v>34.912294</v>
      </c>
      <c s="64" r="AI46">
        <v>0.0</v>
      </c>
      <c s="64" r="AJ46">
        <v>138.704451</v>
      </c>
      <c s="64" r="AK46">
        <v>339.348982999999</v>
      </c>
      <c s="64" r="AL46">
        <v>78.0181099999999</v>
      </c>
      <c s="64" r="AM46">
        <v>571.928455999999</v>
      </c>
      <c s="64" r="AN46">
        <v>117.151543</v>
      </c>
      <c s="64" r="AO46">
        <v>87.156357</v>
      </c>
      <c s="64" r="AP46">
        <v>121.179205</v>
      </c>
      <c s="64" r="AQ46">
        <v>102.571034</v>
      </c>
      <c s="64" r="AR46">
        <v>82.2116089999999</v>
      </c>
      <c s="64" r="AS46">
        <v>58.575772</v>
      </c>
      <c s="64" r="AT46">
        <v>3.082935</v>
      </c>
      <c s="64" r="AU46">
        <v>136.649160999999</v>
      </c>
      <c s="64" r="AV46">
        <v>318.127750999999</v>
      </c>
      <c s="64" r="AW46">
        <v>117.151543</v>
      </c>
      <c s="64" r="AX46">
        <v>894.779838</v>
      </c>
      <c s="64" r="AY46">
        <v>0.0</v>
      </c>
      <c s="64" r="AZ46">
        <v>41.1058049999999</v>
      </c>
      <c s="64" r="BA46">
        <v>69.879868</v>
      </c>
      <c s="64" r="BB46">
        <v>102.764512</v>
      </c>
      <c s="64" r="BC46">
        <v>152.091477</v>
      </c>
      <c s="64" r="BD46">
        <v>176.091608</v>
      </c>
      <c s="64" r="BE46">
        <v>250.413732</v>
      </c>
      <c s="64" r="BF46">
        <v>102.432835</v>
      </c>
      <c s="64" r="BG46">
        <v>764.0</v>
      </c>
      <c s="64" r="BH46">
        <v>467.721703999999</v>
      </c>
      <c s="64" r="BI46">
        <v>0.0</v>
      </c>
      <c s="64" r="BJ46">
        <v>32.884644</v>
      </c>
      <c s="64" r="BK46">
        <v>36.995224</v>
      </c>
      <c s="64" r="BL46">
        <v>45.216385</v>
      </c>
      <c s="64" r="BM46">
        <v>41.1058049999999</v>
      </c>
      <c s="64" r="BN46">
        <v>139.428059999999</v>
      </c>
      <c s="64" r="BO46">
        <v>114.764577</v>
      </c>
      <c s="64" r="BP46">
        <v>57.3270089999999</v>
      </c>
      <c s="64" r="BQ46">
        <v>427.058134</v>
      </c>
      <c s="64" r="BR46">
        <v>0.0</v>
      </c>
      <c s="64" r="BS46">
        <v>8.221161</v>
      </c>
      <c s="64" r="BT46">
        <v>32.884644</v>
      </c>
      <c s="64" r="BU46">
        <v>57.548127</v>
      </c>
      <c s="64" r="BV46">
        <v>110.985673</v>
      </c>
      <c s="64" r="BW46">
        <v>36.6635479999999</v>
      </c>
      <c s="64" r="BX46">
        <v>135.649156</v>
      </c>
      <c s="64" r="BY46">
        <v>45.105826</v>
      </c>
      <c s="64" r="BZ46">
        <v>123.096297</v>
      </c>
      <c s="64" r="CA46">
        <v>0.0</v>
      </c>
      <c s="64" r="CB46">
        <v>0.0</v>
      </c>
      <c s="64" r="CC46">
        <v>0.0</v>
      </c>
      <c s="64" r="CD46">
        <v>0.0</v>
      </c>
      <c s="64" r="CE46">
        <v>12.3317409999999</v>
      </c>
      <c s="64" r="CF46">
        <v>45.105826</v>
      </c>
      <c s="64" r="CG46">
        <v>0.0</v>
      </c>
      <c s="64" r="CH46">
        <v>65.6587289999999</v>
      </c>
      <c s="64" r="CI46">
        <v>488.274606</v>
      </c>
      <c s="64" r="CJ46">
        <v>0.0</v>
      </c>
      <c s="64" r="CK46">
        <v>41.1058049999999</v>
      </c>
      <c s="64" r="CL46">
        <v>61.658707</v>
      </c>
      <c s="64" r="CM46">
        <v>98.653931</v>
      </c>
      <c s="64" r="CN46">
        <v>127.427995</v>
      </c>
      <c s="64" r="CO46">
        <v>126.875201</v>
      </c>
      <c s="64" r="CP46">
        <v>12.0000649999999</v>
      </c>
      <c s="64" r="CQ46">
        <v>20.552902</v>
      </c>
      <c s="64" r="CR46">
        <v>283.408934999999</v>
      </c>
      <c s="64" r="CS46">
        <v>0.0</v>
      </c>
      <c s="64" r="CT46">
        <v>0.0</v>
      </c>
      <c s="64" r="CU46">
        <v>8.221161</v>
      </c>
      <c s="64" r="CV46">
        <v>4.11057999999999</v>
      </c>
      <c s="64" r="CW46">
        <v>12.3317409999999</v>
      </c>
      <c s="64" r="CX46">
        <v>4.11057999999999</v>
      </c>
      <c s="64" r="CY46">
        <v>238.413667</v>
      </c>
      <c s="64" r="CZ46">
        <v>16.221204</v>
      </c>
    </row>
    <row customHeight="1" r="47" ht="15.0">
      <c t="s" s="62" r="A47">
        <v>1380</v>
      </c>
      <c t="s" s="62" r="B47">
        <v>1381</v>
      </c>
      <c t="s" s="62" r="C47">
        <v>1382</v>
      </c>
      <c t="s" s="62" r="D47">
        <v>1383</v>
      </c>
      <c t="s" s="62" r="E47">
        <v>1384</v>
      </c>
      <c t="s" s="62" r="F47">
        <v>1385</v>
      </c>
      <c t="s" s="63" r="G47">
        <v>1386</v>
      </c>
      <c t="s" s="62" r="H47">
        <v>1387</v>
      </c>
      <c s="64" r="I47">
        <v>4379.0</v>
      </c>
      <c s="64" r="J47">
        <v>2757.0</v>
      </c>
      <c s="64" r="K47">
        <v>2626.0</v>
      </c>
      <c s="64" r="L47">
        <v>2439.0</v>
      </c>
      <c s="64" r="M47">
        <v>2229.0</v>
      </c>
      <c s="64" r="N47">
        <v>2745.0</v>
      </c>
      <c s="64" r="O47">
        <v>156.03</v>
      </c>
      <c s="64" r="P47">
        <v>1018.0</v>
      </c>
      <c s="64" r="Q47">
        <v>624.0</v>
      </c>
      <c s="64" r="R47">
        <v>1068.0</v>
      </c>
      <c s="64" r="S47">
        <v>772.0</v>
      </c>
      <c s="64" r="T47">
        <v>525.0</v>
      </c>
      <c s="64" r="U47">
        <v>372.0</v>
      </c>
      <c s="64" r="V47">
        <v>470.0</v>
      </c>
      <c s="64" r="W47">
        <v>444.0</v>
      </c>
      <c s="64" r="X47">
        <v>559.0</v>
      </c>
      <c s="64" r="Y47">
        <v>489.0</v>
      </c>
      <c s="64" r="Z47">
        <v>494.0</v>
      </c>
      <c s="64" r="AA47">
        <v>301.0</v>
      </c>
      <c s="64" r="AB47">
        <v>2151.0</v>
      </c>
      <c s="64" r="AC47">
        <v>507.0</v>
      </c>
      <c s="64" r="AD47">
        <v>317.0</v>
      </c>
      <c s="64" r="AE47">
        <v>532.0</v>
      </c>
      <c s="64" r="AF47">
        <v>407.0</v>
      </c>
      <c s="64" r="AG47">
        <v>252.0</v>
      </c>
      <c s="64" r="AH47">
        <v>127.0</v>
      </c>
      <c s="64" r="AI47">
        <v>9.0</v>
      </c>
      <c s="64" r="AJ47">
        <v>616.0</v>
      </c>
      <c s="64" r="AK47">
        <v>1250.0</v>
      </c>
      <c s="64" r="AL47">
        <v>285.0</v>
      </c>
      <c s="64" r="AM47">
        <v>2228.0</v>
      </c>
      <c s="64" r="AN47">
        <v>511.0</v>
      </c>
      <c s="64" r="AO47">
        <v>307.0</v>
      </c>
      <c s="64" r="AP47">
        <v>536.0</v>
      </c>
      <c s="64" r="AQ47">
        <v>365.0</v>
      </c>
      <c s="64" r="AR47">
        <v>273.0</v>
      </c>
      <c s="64" r="AS47">
        <v>203.0</v>
      </c>
      <c s="64" r="AT47">
        <v>33.0</v>
      </c>
      <c s="64" r="AU47">
        <v>609.0</v>
      </c>
      <c s="64" r="AV47">
        <v>1216.0</v>
      </c>
      <c s="64" r="AW47">
        <v>403.0</v>
      </c>
      <c s="64" r="AX47">
        <v>3376.0</v>
      </c>
      <c s="64" r="AY47">
        <v>12.0</v>
      </c>
      <c s="64" r="AZ47">
        <v>140.0</v>
      </c>
      <c s="64" r="BA47">
        <v>188.0</v>
      </c>
      <c s="64" r="BB47">
        <v>432.0</v>
      </c>
      <c s="64" r="BC47">
        <v>600.0</v>
      </c>
      <c s="64" r="BD47">
        <v>596.0</v>
      </c>
      <c s="64" r="BE47">
        <v>960.0</v>
      </c>
      <c s="64" r="BF47">
        <v>448.0</v>
      </c>
      <c s="64" r="BG47">
        <v>2304.0</v>
      </c>
      <c s="64" r="BH47">
        <v>1636.0</v>
      </c>
      <c s="64" r="BI47">
        <v>4.0</v>
      </c>
      <c s="64" r="BJ47">
        <v>96.0</v>
      </c>
      <c s="64" r="BK47">
        <v>140.0</v>
      </c>
      <c s="64" r="BL47">
        <v>236.0</v>
      </c>
      <c s="64" r="BM47">
        <v>144.0</v>
      </c>
      <c s="64" r="BN47">
        <v>448.0</v>
      </c>
      <c s="64" r="BO47">
        <v>416.0</v>
      </c>
      <c s="64" r="BP47">
        <v>152.0</v>
      </c>
      <c s="64" r="BQ47">
        <v>1740.0</v>
      </c>
      <c s="64" r="BR47">
        <v>8.0</v>
      </c>
      <c s="64" r="BS47">
        <v>44.0</v>
      </c>
      <c s="64" r="BT47">
        <v>48.0</v>
      </c>
      <c s="64" r="BU47">
        <v>196.0</v>
      </c>
      <c s="64" r="BV47">
        <v>456.0</v>
      </c>
      <c s="64" r="BW47">
        <v>148.0</v>
      </c>
      <c s="64" r="BX47">
        <v>544.0</v>
      </c>
      <c s="64" r="BY47">
        <v>296.0</v>
      </c>
      <c s="64" r="BZ47">
        <v>316.0</v>
      </c>
      <c s="64" r="CA47">
        <v>0.0</v>
      </c>
      <c s="64" r="CB47">
        <v>8.0</v>
      </c>
      <c s="64" r="CC47">
        <v>0.0</v>
      </c>
      <c s="64" r="CD47">
        <v>8.0</v>
      </c>
      <c s="64" r="CE47">
        <v>44.0</v>
      </c>
      <c s="64" r="CF47">
        <v>60.0</v>
      </c>
      <c s="64" r="CG47">
        <v>0.0</v>
      </c>
      <c s="64" r="CH47">
        <v>196.0</v>
      </c>
      <c s="64" r="CI47">
        <v>1792.0</v>
      </c>
      <c s="64" r="CJ47">
        <v>8.0</v>
      </c>
      <c s="64" r="CK47">
        <v>100.0</v>
      </c>
      <c s="64" r="CL47">
        <v>132.0</v>
      </c>
      <c s="64" r="CM47">
        <v>392.0</v>
      </c>
      <c s="64" r="CN47">
        <v>500.0</v>
      </c>
      <c s="64" r="CO47">
        <v>492.0</v>
      </c>
      <c s="64" r="CP47">
        <v>16.0</v>
      </c>
      <c s="64" r="CQ47">
        <v>152.0</v>
      </c>
      <c s="64" r="CR47">
        <v>1268.0</v>
      </c>
      <c s="64" r="CS47">
        <v>4.0</v>
      </c>
      <c s="64" r="CT47">
        <v>32.0</v>
      </c>
      <c s="64" r="CU47">
        <v>56.0</v>
      </c>
      <c s="64" r="CV47">
        <v>32.0</v>
      </c>
      <c s="64" r="CW47">
        <v>56.0</v>
      </c>
      <c s="64" r="CX47">
        <v>44.0</v>
      </c>
      <c s="64" r="CY47">
        <v>944.0</v>
      </c>
      <c s="64" r="CZ47">
        <v>100.0</v>
      </c>
    </row>
    <row customHeight="1" r="48" ht="15.0">
      <c t="s" s="62" r="A48">
        <v>1388</v>
      </c>
      <c t="s" s="62" r="B48">
        <v>1389</v>
      </c>
      <c t="s" s="62" r="C48">
        <v>1390</v>
      </c>
      <c t="s" s="62" r="D48">
        <v>1391</v>
      </c>
      <c t="s" s="62" r="E48">
        <v>1392</v>
      </c>
      <c t="s" s="62" r="F48">
        <v>1393</v>
      </c>
      <c t="s" s="63" r="G48">
        <v>1394</v>
      </c>
      <c t="s" s="62" r="H48">
        <v>1395</v>
      </c>
      <c s="64" r="I48">
        <v>241.0</v>
      </c>
      <c s="64" r="J48">
        <v>143.0</v>
      </c>
      <c s="64" r="K48">
        <v>134.0</v>
      </c>
      <c s="64" r="L48">
        <v>122.0</v>
      </c>
      <c s="64" r="M48">
        <v>89.0</v>
      </c>
      <c s="64" r="N48">
        <v>98.0</v>
      </c>
      <c s="64" r="O48">
        <v>4.87</v>
      </c>
      <c s="64" r="P48">
        <v>60.8168859999999</v>
      </c>
      <c s="64" r="Q48">
        <v>28.8079989999999</v>
      </c>
      <c s="64" r="R48">
        <v>60.8168859999999</v>
      </c>
      <c s="64" r="S48">
        <v>47.946522</v>
      </c>
      <c s="64" r="T48">
        <v>19.1385229999999</v>
      </c>
      <c s="64" r="U48">
        <v>23.473184</v>
      </c>
      <c s="64" r="V48">
        <v>27.0</v>
      </c>
      <c s="64" r="W48">
        <v>19.0</v>
      </c>
      <c s="64" r="X48">
        <v>24.0</v>
      </c>
      <c s="64" r="Y48">
        <v>33.0</v>
      </c>
      <c s="64" r="Z48">
        <v>22.0</v>
      </c>
      <c s="64" r="AA48">
        <v>18.0</v>
      </c>
      <c s="64" r="AB48">
        <v>125.834815</v>
      </c>
      <c s="64" r="AC48">
        <v>35.2097759999999</v>
      </c>
      <c s="64" r="AD48">
        <v>14.937481</v>
      </c>
      <c s="64" r="AE48">
        <v>30.941925</v>
      </c>
      <c s="64" r="AF48">
        <v>22.4062209999999</v>
      </c>
      <c s="64" r="AG48">
        <v>9.535857</v>
      </c>
      <c s="64" r="AH48">
        <v>12.8035549999999</v>
      </c>
      <c s="64" r="AI48">
        <v>0.0</v>
      </c>
      <c s="64" r="AJ48">
        <v>44.8124419999999</v>
      </c>
      <c s="64" r="AK48">
        <v>61.8170399999999</v>
      </c>
      <c s="64" r="AL48">
        <v>19.2053319999999</v>
      </c>
      <c s="64" r="AM48">
        <v>115.165184999999</v>
      </c>
      <c s="64" r="AN48">
        <v>25.6071099999999</v>
      </c>
      <c s="64" r="AO48">
        <v>13.870518</v>
      </c>
      <c s="64" r="AP48">
        <v>29.874962</v>
      </c>
      <c s="64" r="AQ48">
        <v>25.5403009999999</v>
      </c>
      <c s="64" r="AR48">
        <v>9.60266599999999</v>
      </c>
      <c s="64" r="AS48">
        <v>9.60266599999999</v>
      </c>
      <c s="64" r="AT48">
        <v>1.066963</v>
      </c>
      <c s="64" r="AU48">
        <v>32.008887</v>
      </c>
      <c s="64" r="AV48">
        <v>66.0848909999999</v>
      </c>
      <c s="64" r="AW48">
        <v>17.071407</v>
      </c>
      <c s="64" r="AX48">
        <v>170.714066</v>
      </c>
      <c s="64" r="AY48">
        <v>8.53570299999999</v>
      </c>
      <c s="64" r="AZ48">
        <v>4.267852</v>
      </c>
      <c s="64" r="BA48">
        <v>8.53570299999999</v>
      </c>
      <c s="64" r="BB48">
        <v>29.874962</v>
      </c>
      <c s="64" r="BC48">
        <v>29.874962</v>
      </c>
      <c s="64" r="BD48">
        <v>25.6071099999999</v>
      </c>
      <c s="64" r="BE48">
        <v>55.482072</v>
      </c>
      <c s="64" r="BF48">
        <v>8.53570299999999</v>
      </c>
      <c s="64" r="BG48">
        <v>116.0</v>
      </c>
      <c s="64" r="BH48">
        <v>89.624885</v>
      </c>
      <c s="64" r="BI48">
        <v>8.53570299999999</v>
      </c>
      <c s="64" r="BJ48">
        <v>4.267852</v>
      </c>
      <c s="64" r="BK48">
        <v>4.267852</v>
      </c>
      <c s="64" r="BL48">
        <v>12.8035549999999</v>
      </c>
      <c s="64" r="BM48">
        <v>4.267852</v>
      </c>
      <c s="64" r="BN48">
        <v>25.6071099999999</v>
      </c>
      <c s="64" r="BO48">
        <v>29.874962</v>
      </c>
      <c s="64" r="BP48">
        <v>0.0</v>
      </c>
      <c s="64" r="BQ48">
        <v>81.0891809999999</v>
      </c>
      <c s="64" r="BR48">
        <v>0.0</v>
      </c>
      <c s="64" r="BS48">
        <v>0.0</v>
      </c>
      <c s="64" r="BT48">
        <v>4.267852</v>
      </c>
      <c s="64" r="BU48">
        <v>17.071407</v>
      </c>
      <c s="64" r="BV48">
        <v>25.6071099999999</v>
      </c>
      <c s="64" r="BW48">
        <v>0.0</v>
      </c>
      <c s="64" r="BX48">
        <v>25.6071099999999</v>
      </c>
      <c s="64" r="BY48">
        <v>8.53570299999999</v>
      </c>
      <c s="64" r="BZ48">
        <v>12.8035549999999</v>
      </c>
      <c s="64" r="CA48">
        <v>0.0</v>
      </c>
      <c s="64" r="CB48">
        <v>0.0</v>
      </c>
      <c s="64" r="CC48">
        <v>0.0</v>
      </c>
      <c s="64" r="CD48">
        <v>0.0</v>
      </c>
      <c s="64" r="CE48">
        <v>0.0</v>
      </c>
      <c s="64" r="CF48">
        <v>8.53570299999999</v>
      </c>
      <c s="64" r="CG48">
        <v>0.0</v>
      </c>
      <c s="64" r="CH48">
        <v>4.267852</v>
      </c>
      <c s="64" r="CI48">
        <v>98.160588</v>
      </c>
      <c s="64" r="CJ48">
        <v>8.53570299999999</v>
      </c>
      <c s="64" r="CK48">
        <v>4.267852</v>
      </c>
      <c s="64" r="CL48">
        <v>8.53570299999999</v>
      </c>
      <c s="64" r="CM48">
        <v>25.6071099999999</v>
      </c>
      <c s="64" r="CN48">
        <v>29.874962</v>
      </c>
      <c s="64" r="CO48">
        <v>17.071407</v>
      </c>
      <c s="64" r="CP48">
        <v>0.0</v>
      </c>
      <c s="64" r="CQ48">
        <v>4.267852</v>
      </c>
      <c s="64" r="CR48">
        <v>59.749923</v>
      </c>
      <c s="64" r="CS48">
        <v>0.0</v>
      </c>
      <c s="64" r="CT48">
        <v>0.0</v>
      </c>
      <c s="64" r="CU48">
        <v>0.0</v>
      </c>
      <c s="64" r="CV48">
        <v>4.267852</v>
      </c>
      <c s="64" r="CW48">
        <v>0.0</v>
      </c>
      <c s="64" r="CX48">
        <v>0.0</v>
      </c>
      <c s="64" r="CY48">
        <v>55.482072</v>
      </c>
      <c s="64" r="CZ48">
        <v>0.0</v>
      </c>
    </row>
    <row customHeight="1" r="49" ht="15.0">
      <c t="s" s="62" r="A49">
        <v>1396</v>
      </c>
      <c t="s" s="62" r="B49">
        <v>1397</v>
      </c>
      <c t="s" s="62" r="C49">
        <v>1398</v>
      </c>
      <c t="s" s="62" r="D49">
        <v>1399</v>
      </c>
      <c t="s" s="62" r="E49">
        <v>1400</v>
      </c>
      <c t="s" s="62" r="F49">
        <v>1401</v>
      </c>
      <c t="s" s="63" r="G49">
        <v>1402</v>
      </c>
      <c t="s" s="62" r="H49">
        <v>1403</v>
      </c>
      <c s="64" r="I49">
        <v>225.0</v>
      </c>
      <c s="64" r="J49">
        <v>202.0</v>
      </c>
      <c s="64" r="K49">
        <v>187.0</v>
      </c>
      <c s="64" r="L49">
        <v>164.0</v>
      </c>
      <c s="64" r="M49">
        <v>165.0</v>
      </c>
      <c s="64" r="N49">
        <v>161.0</v>
      </c>
      <c s="64" r="O49">
        <v>3.19</v>
      </c>
      <c s="64" r="P49">
        <v>49.126638</v>
      </c>
      <c s="64" r="Q49">
        <v>19.650655</v>
      </c>
      <c s="64" r="R49">
        <v>50.1091699999999</v>
      </c>
      <c s="64" r="S49">
        <v>55.0218339999999</v>
      </c>
      <c s="64" r="T49">
        <v>28.4934499999999</v>
      </c>
      <c s="64" r="U49">
        <v>22.598253</v>
      </c>
      <c s="64" r="V49">
        <v>39.0</v>
      </c>
      <c s="64" r="W49">
        <v>34.0</v>
      </c>
      <c s="64" r="X49">
        <v>40.0</v>
      </c>
      <c s="64" r="Y49">
        <v>35.0</v>
      </c>
      <c s="64" r="Z49">
        <v>34.0</v>
      </c>
      <c s="64" r="AA49">
        <v>20.0</v>
      </c>
      <c s="64" r="AB49">
        <v>113.973799</v>
      </c>
      <c s="64" r="AC49">
        <v>22.598253</v>
      </c>
      <c s="64" r="AD49">
        <v>11.790393</v>
      </c>
      <c s="64" r="AE49">
        <v>23.580786</v>
      </c>
      <c s="64" r="AF49">
        <v>31.4410479999999</v>
      </c>
      <c s="64" r="AG49">
        <v>13.755459</v>
      </c>
      <c s="64" r="AH49">
        <v>9.825328</v>
      </c>
      <c s="64" r="AI49">
        <v>0.982532999999999</v>
      </c>
      <c s="64" r="AJ49">
        <v>23.580786</v>
      </c>
      <c s="64" r="AK49">
        <v>72.707424</v>
      </c>
      <c s="64" r="AL49">
        <v>17.68559</v>
      </c>
      <c s="64" r="AM49">
        <v>111.026201</v>
      </c>
      <c s="64" r="AN49">
        <v>26.5283839999999</v>
      </c>
      <c s="64" r="AO49">
        <v>7.86026199999999</v>
      </c>
      <c s="64" r="AP49">
        <v>26.5283839999999</v>
      </c>
      <c s="64" r="AQ49">
        <v>23.580786</v>
      </c>
      <c s="64" r="AR49">
        <v>14.7379909999999</v>
      </c>
      <c s="64" r="AS49">
        <v>10.80786</v>
      </c>
      <c s="64" r="AT49">
        <v>0.982532999999999</v>
      </c>
      <c s="64" r="AU49">
        <v>28.4934499999999</v>
      </c>
      <c s="64" r="AV49">
        <v>64.8471619999999</v>
      </c>
      <c s="64" r="AW49">
        <v>17.68559</v>
      </c>
      <c s="64" r="AX49">
        <v>172.925763999999</v>
      </c>
      <c s="64" r="AY49">
        <v>7.86026199999999</v>
      </c>
      <c s="64" r="AZ49">
        <v>27.5109169999999</v>
      </c>
      <c s="64" r="BA49">
        <v>7.86026199999999</v>
      </c>
      <c s="64" r="BB49">
        <v>15.7205239999999</v>
      </c>
      <c s="64" r="BC49">
        <v>15.7205239999999</v>
      </c>
      <c s="64" r="BD49">
        <v>43.2314409999999</v>
      </c>
      <c s="64" r="BE49">
        <v>31.4410479999999</v>
      </c>
      <c s="64" r="BF49">
        <v>23.580786</v>
      </c>
      <c s="64" r="BG49">
        <v>168.0</v>
      </c>
      <c s="64" r="BH49">
        <v>90.3930129999999</v>
      </c>
      <c s="64" r="BI49">
        <v>3.93013099999999</v>
      </c>
      <c s="64" r="BJ49">
        <v>11.790393</v>
      </c>
      <c s="64" r="BK49">
        <v>7.86026199999999</v>
      </c>
      <c s="64" r="BL49">
        <v>11.790393</v>
      </c>
      <c s="64" r="BM49">
        <v>3.93013099999999</v>
      </c>
      <c s="64" r="BN49">
        <v>31.4410479999999</v>
      </c>
      <c s="64" r="BO49">
        <v>15.7205239999999</v>
      </c>
      <c s="64" r="BP49">
        <v>3.93013099999999</v>
      </c>
      <c s="64" r="BQ49">
        <v>82.532751</v>
      </c>
      <c s="64" r="BR49">
        <v>3.93013099999999</v>
      </c>
      <c s="64" r="BS49">
        <v>15.7205239999999</v>
      </c>
      <c s="64" r="BT49">
        <v>0.0</v>
      </c>
      <c s="64" r="BU49">
        <v>3.93013099999999</v>
      </c>
      <c s="64" r="BV49">
        <v>11.790393</v>
      </c>
      <c s="64" r="BW49">
        <v>11.790393</v>
      </c>
      <c s="64" r="BX49">
        <v>15.7205239999999</v>
      </c>
      <c s="64" r="BY49">
        <v>19.650655</v>
      </c>
      <c s="64" r="BZ49">
        <v>11.790393</v>
      </c>
      <c s="64" r="CA49">
        <v>0.0</v>
      </c>
      <c s="64" r="CB49">
        <v>0.0</v>
      </c>
      <c s="64" r="CC49">
        <v>0.0</v>
      </c>
      <c s="64" r="CD49">
        <v>0.0</v>
      </c>
      <c s="64" r="CE49">
        <v>0.0</v>
      </c>
      <c s="64" r="CF49">
        <v>7.86026199999999</v>
      </c>
      <c s="64" r="CG49">
        <v>0.0</v>
      </c>
      <c s="64" r="CH49">
        <v>3.93013099999999</v>
      </c>
      <c s="64" r="CI49">
        <v>94.3231439999999</v>
      </c>
      <c s="64" r="CJ49">
        <v>3.93013099999999</v>
      </c>
      <c s="64" r="CK49">
        <v>15.7205239999999</v>
      </c>
      <c s="64" r="CL49">
        <v>3.93013099999999</v>
      </c>
      <c s="64" r="CM49">
        <v>15.7205239999999</v>
      </c>
      <c s="64" r="CN49">
        <v>11.790393</v>
      </c>
      <c s="64" r="CO49">
        <v>35.3711789999999</v>
      </c>
      <c s="64" r="CP49">
        <v>0.0</v>
      </c>
      <c s="64" r="CQ49">
        <v>7.86026199999999</v>
      </c>
      <c s="64" r="CR49">
        <v>66.8122269999999</v>
      </c>
      <c s="64" r="CS49">
        <v>3.93013099999999</v>
      </c>
      <c s="64" r="CT49">
        <v>11.790393</v>
      </c>
      <c s="64" r="CU49">
        <v>3.93013099999999</v>
      </c>
      <c s="64" r="CV49">
        <v>0.0</v>
      </c>
      <c s="64" r="CW49">
        <v>3.93013099999999</v>
      </c>
      <c s="64" r="CX49">
        <v>0.0</v>
      </c>
      <c s="64" r="CY49">
        <v>31.4410479999999</v>
      </c>
      <c s="64" r="CZ49">
        <v>11.790393</v>
      </c>
    </row>
    <row customHeight="1" r="50" ht="15.0">
      <c t="s" s="62" r="A50">
        <v>1404</v>
      </c>
      <c t="s" s="62" r="B50">
        <v>1405</v>
      </c>
      <c t="s" s="62" r="C50">
        <v>1406</v>
      </c>
      <c t="s" s="62" r="D50">
        <v>1407</v>
      </c>
      <c t="s" s="62" r="E50">
        <v>1408</v>
      </c>
      <c t="s" s="62" r="F50">
        <v>1409</v>
      </c>
      <c t="s" s="63" r="G50">
        <v>1410</v>
      </c>
      <c t="s" s="62" r="H50">
        <v>1411</v>
      </c>
      <c s="64" r="I50">
        <v>326.0</v>
      </c>
      <c s="64" r="J50">
        <v>341.0</v>
      </c>
      <c s="64" r="K50">
        <v>325.0</v>
      </c>
      <c s="64" r="L50">
        <v>295.0</v>
      </c>
      <c s="64" r="M50">
        <v>280.0</v>
      </c>
      <c s="64" r="N50">
        <v>322.0</v>
      </c>
      <c s="64" r="O50">
        <v>6.61</v>
      </c>
      <c s="64" r="P50">
        <v>63.4164129999999</v>
      </c>
      <c s="64" r="Q50">
        <v>53.5075989999999</v>
      </c>
      <c s="64" r="R50">
        <v>66.389058</v>
      </c>
      <c s="64" r="S50">
        <v>71.3434649999999</v>
      </c>
      <c s="64" r="T50">
        <v>46.571429</v>
      </c>
      <c s="64" r="U50">
        <v>24.772036</v>
      </c>
      <c s="64" r="V50">
        <v>84.0</v>
      </c>
      <c s="64" r="W50">
        <v>65.0</v>
      </c>
      <c s="64" r="X50">
        <v>82.0</v>
      </c>
      <c s="64" r="Y50">
        <v>61.0</v>
      </c>
      <c s="64" r="Z50">
        <v>33.0</v>
      </c>
      <c s="64" r="AA50">
        <v>16.0</v>
      </c>
      <c s="64" r="AB50">
        <v>162.504559</v>
      </c>
      <c s="64" r="AC50">
        <v>29.726444</v>
      </c>
      <c s="64" r="AD50">
        <v>30.7173249999999</v>
      </c>
      <c s="64" r="AE50">
        <v>31.708207</v>
      </c>
      <c s="64" r="AF50">
        <v>38.6443769999999</v>
      </c>
      <c s="64" r="AG50">
        <v>19.817629</v>
      </c>
      <c s="64" r="AH50">
        <v>11.890578</v>
      </c>
      <c s="64" r="AI50">
        <v>0.0</v>
      </c>
      <c s="64" r="AJ50">
        <v>38.6443769999999</v>
      </c>
      <c s="64" r="AK50">
        <v>104.042553</v>
      </c>
      <c s="64" r="AL50">
        <v>19.817629</v>
      </c>
      <c s="64" r="AM50">
        <v>163.495441</v>
      </c>
      <c s="64" r="AN50">
        <v>33.68997</v>
      </c>
      <c s="64" r="AO50">
        <v>22.790274</v>
      </c>
      <c s="64" r="AP50">
        <v>34.6808509999999</v>
      </c>
      <c s="64" r="AQ50">
        <v>32.699088</v>
      </c>
      <c s="64" r="AR50">
        <v>26.753799</v>
      </c>
      <c s="64" r="AS50">
        <v>8.91793299999999</v>
      </c>
      <c s="64" r="AT50">
        <v>3.96352599999999</v>
      </c>
      <c s="64" r="AU50">
        <v>44.589666</v>
      </c>
      <c s="64" r="AV50">
        <v>90.170213</v>
      </c>
      <c s="64" r="AW50">
        <v>28.735562</v>
      </c>
      <c s="64" r="AX50">
        <v>289.337385999999</v>
      </c>
      <c s="64" r="AY50">
        <v>27.744681</v>
      </c>
      <c s="64" r="AZ50">
        <v>7.92705199999999</v>
      </c>
      <c s="64" r="BA50">
        <v>7.92705199999999</v>
      </c>
      <c s="64" r="BB50">
        <v>27.744681</v>
      </c>
      <c s="64" r="BC50">
        <v>35.671733</v>
      </c>
      <c s="64" r="BD50">
        <v>71.3434649999999</v>
      </c>
      <c s="64" r="BE50">
        <v>63.4164129999999</v>
      </c>
      <c s="64" r="BF50">
        <v>47.5623099999999</v>
      </c>
      <c s="64" r="BG50">
        <v>268.0</v>
      </c>
      <c s="64" r="BH50">
        <v>150.613981999999</v>
      </c>
      <c s="64" r="BI50">
        <v>23.7811549999999</v>
      </c>
      <c s="64" r="BJ50">
        <v>0.0</v>
      </c>
      <c s="64" r="BK50">
        <v>3.96352599999999</v>
      </c>
      <c s="64" r="BL50">
        <v>19.817629</v>
      </c>
      <c s="64" r="BM50">
        <v>3.96352599999999</v>
      </c>
      <c s="64" r="BN50">
        <v>59.452888</v>
      </c>
      <c s="64" r="BO50">
        <v>23.7811549999999</v>
      </c>
      <c s="64" r="BP50">
        <v>15.854103</v>
      </c>
      <c s="64" r="BQ50">
        <v>138.723403999999</v>
      </c>
      <c s="64" r="BR50">
        <v>3.96352599999999</v>
      </c>
      <c s="64" r="BS50">
        <v>7.92705199999999</v>
      </c>
      <c s="64" r="BT50">
        <v>3.96352599999999</v>
      </c>
      <c s="64" r="BU50">
        <v>7.92705199999999</v>
      </c>
      <c s="64" r="BV50">
        <v>31.708207</v>
      </c>
      <c s="64" r="BW50">
        <v>11.890578</v>
      </c>
      <c s="64" r="BX50">
        <v>39.635258</v>
      </c>
      <c s="64" r="BY50">
        <v>31.708207</v>
      </c>
      <c s="64" r="BZ50">
        <v>43.598784</v>
      </c>
      <c s="64" r="CA50">
        <v>0.0</v>
      </c>
      <c s="64" r="CB50">
        <v>0.0</v>
      </c>
      <c s="64" r="CC50">
        <v>3.96352599999999</v>
      </c>
      <c s="64" r="CD50">
        <v>0.0</v>
      </c>
      <c s="64" r="CE50">
        <v>3.96352599999999</v>
      </c>
      <c s="64" r="CF50">
        <v>23.7811549999999</v>
      </c>
      <c s="64" r="CG50">
        <v>0.0</v>
      </c>
      <c s="64" r="CH50">
        <v>11.890578</v>
      </c>
      <c s="64" r="CI50">
        <v>154.577507999999</v>
      </c>
      <c s="64" r="CJ50">
        <v>23.7811549999999</v>
      </c>
      <c s="64" r="CK50">
        <v>7.92705199999999</v>
      </c>
      <c s="64" r="CL50">
        <v>3.96352599999999</v>
      </c>
      <c s="64" r="CM50">
        <v>23.7811549999999</v>
      </c>
      <c s="64" r="CN50">
        <v>27.744681</v>
      </c>
      <c s="64" r="CO50">
        <v>39.635258</v>
      </c>
      <c s="64" r="CP50">
        <v>0.0</v>
      </c>
      <c s="64" r="CQ50">
        <v>27.744681</v>
      </c>
      <c s="64" r="CR50">
        <v>91.161094</v>
      </c>
      <c s="64" r="CS50">
        <v>3.96352599999999</v>
      </c>
      <c s="64" r="CT50">
        <v>0.0</v>
      </c>
      <c s="64" r="CU50">
        <v>0.0</v>
      </c>
      <c s="64" r="CV50">
        <v>3.96352599999999</v>
      </c>
      <c s="64" r="CW50">
        <v>3.96352599999999</v>
      </c>
      <c s="64" r="CX50">
        <v>7.92705199999999</v>
      </c>
      <c s="64" r="CY50">
        <v>63.4164129999999</v>
      </c>
      <c s="64" r="CZ50">
        <v>7.92705199999999</v>
      </c>
    </row>
    <row customHeight="1" r="51" ht="15.0">
      <c t="s" s="62" r="A51">
        <v>1412</v>
      </c>
      <c t="s" s="62" r="B51">
        <v>1413</v>
      </c>
      <c t="s" s="62" r="C51">
        <v>1414</v>
      </c>
      <c t="s" s="62" r="D51">
        <v>1415</v>
      </c>
      <c t="s" s="62" r="E51">
        <v>1416</v>
      </c>
      <c t="s" s="62" r="F51">
        <v>1417</v>
      </c>
      <c t="s" s="63" r="G51">
        <v>1418</v>
      </c>
      <c t="s" s="62" r="H51">
        <v>1419</v>
      </c>
      <c s="64" r="I51">
        <v>1152.0</v>
      </c>
      <c s="64" r="J51">
        <v>1075.0</v>
      </c>
      <c s="64" r="K51">
        <v>1020.0</v>
      </c>
      <c s="64" r="L51">
        <v>939.0</v>
      </c>
      <c s="64" r="M51">
        <v>1023.0</v>
      </c>
      <c s="64" r="N51">
        <v>1050.0</v>
      </c>
      <c s="64" r="O51">
        <v>36.7999999999999</v>
      </c>
      <c s="64" r="P51">
        <v>229.0</v>
      </c>
      <c s="64" r="Q51">
        <v>132.0</v>
      </c>
      <c s="64" r="R51">
        <v>206.0</v>
      </c>
      <c s="64" r="S51">
        <v>283.0</v>
      </c>
      <c s="64" r="T51">
        <v>190.0</v>
      </c>
      <c s="64" r="U51">
        <v>112.0</v>
      </c>
      <c s="64" r="V51">
        <v>201.0</v>
      </c>
      <c s="64" r="W51">
        <v>190.0</v>
      </c>
      <c s="64" r="X51">
        <v>229.0</v>
      </c>
      <c s="64" r="Y51">
        <v>178.0</v>
      </c>
      <c s="64" r="Z51">
        <v>184.0</v>
      </c>
      <c s="64" r="AA51">
        <v>93.0</v>
      </c>
      <c s="64" r="AB51">
        <v>579.0</v>
      </c>
      <c s="64" r="AC51">
        <v>120.0</v>
      </c>
      <c s="64" r="AD51">
        <v>62.0</v>
      </c>
      <c s="64" r="AE51">
        <v>102.0</v>
      </c>
      <c s="64" r="AF51">
        <v>149.0</v>
      </c>
      <c s="64" r="AG51">
        <v>89.0</v>
      </c>
      <c s="64" r="AH51">
        <v>56.0</v>
      </c>
      <c s="64" r="AI51">
        <v>1.0</v>
      </c>
      <c s="64" r="AJ51">
        <v>143.0</v>
      </c>
      <c s="64" r="AK51">
        <v>321.0</v>
      </c>
      <c s="64" r="AL51">
        <v>115.0</v>
      </c>
      <c s="64" r="AM51">
        <v>573.0</v>
      </c>
      <c s="64" r="AN51">
        <v>109.0</v>
      </c>
      <c s="64" r="AO51">
        <v>70.0</v>
      </c>
      <c s="64" r="AP51">
        <v>104.0</v>
      </c>
      <c s="64" r="AQ51">
        <v>134.0</v>
      </c>
      <c s="64" r="AR51">
        <v>101.0</v>
      </c>
      <c s="64" r="AS51">
        <v>53.0</v>
      </c>
      <c s="64" r="AT51">
        <v>2.0</v>
      </c>
      <c s="64" r="AU51">
        <v>138.0</v>
      </c>
      <c s="64" r="AV51">
        <v>316.0</v>
      </c>
      <c s="64" r="AW51">
        <v>119.0</v>
      </c>
      <c s="64" r="AX51">
        <v>904.0</v>
      </c>
      <c s="64" r="AY51">
        <v>4.0</v>
      </c>
      <c s="64" r="AZ51">
        <v>20.0</v>
      </c>
      <c s="64" r="BA51">
        <v>44.0</v>
      </c>
      <c s="64" r="BB51">
        <v>84.0</v>
      </c>
      <c s="64" r="BC51">
        <v>156.0</v>
      </c>
      <c s="64" r="BD51">
        <v>160.0</v>
      </c>
      <c s="64" r="BE51">
        <v>332.0</v>
      </c>
      <c s="64" r="BF51">
        <v>104.0</v>
      </c>
      <c s="64" r="BG51">
        <v>876.0</v>
      </c>
      <c s="64" r="BH51">
        <v>448.0</v>
      </c>
      <c s="64" r="BI51">
        <v>4.0</v>
      </c>
      <c s="64" r="BJ51">
        <v>16.0</v>
      </c>
      <c s="64" r="BK51">
        <v>16.0</v>
      </c>
      <c s="64" r="BL51">
        <v>44.0</v>
      </c>
      <c s="64" r="BM51">
        <v>32.0</v>
      </c>
      <c s="64" r="BN51">
        <v>132.0</v>
      </c>
      <c s="64" r="BO51">
        <v>172.0</v>
      </c>
      <c s="64" r="BP51">
        <v>32.0</v>
      </c>
      <c s="64" r="BQ51">
        <v>456.0</v>
      </c>
      <c s="64" r="BR51">
        <v>0.0</v>
      </c>
      <c s="64" r="BS51">
        <v>4.0</v>
      </c>
      <c s="64" r="BT51">
        <v>28.0</v>
      </c>
      <c s="64" r="BU51">
        <v>40.0</v>
      </c>
      <c s="64" r="BV51">
        <v>124.0</v>
      </c>
      <c s="64" r="BW51">
        <v>28.0</v>
      </c>
      <c s="64" r="BX51">
        <v>160.0</v>
      </c>
      <c s="64" r="BY51">
        <v>72.0</v>
      </c>
      <c s="64" r="BZ51">
        <v>88.0</v>
      </c>
      <c s="64" r="CA51">
        <v>0.0</v>
      </c>
      <c s="64" r="CB51">
        <v>0.0</v>
      </c>
      <c s="64" r="CC51">
        <v>0.0</v>
      </c>
      <c s="64" r="CD51">
        <v>8.0</v>
      </c>
      <c s="64" r="CE51">
        <v>20.0</v>
      </c>
      <c s="64" r="CF51">
        <v>20.0</v>
      </c>
      <c s="64" r="CG51">
        <v>0.0</v>
      </c>
      <c s="64" r="CH51">
        <v>40.0</v>
      </c>
      <c s="64" r="CI51">
        <v>400.0</v>
      </c>
      <c s="64" r="CJ51">
        <v>4.0</v>
      </c>
      <c s="64" r="CK51">
        <v>12.0</v>
      </c>
      <c s="64" r="CL51">
        <v>44.0</v>
      </c>
      <c s="64" r="CM51">
        <v>56.0</v>
      </c>
      <c s="64" r="CN51">
        <v>116.0</v>
      </c>
      <c s="64" r="CO51">
        <v>116.0</v>
      </c>
      <c s="64" r="CP51">
        <v>4.0</v>
      </c>
      <c s="64" r="CQ51">
        <v>48.0</v>
      </c>
      <c s="64" r="CR51">
        <v>416.0</v>
      </c>
      <c s="64" r="CS51">
        <v>0.0</v>
      </c>
      <c s="64" r="CT51">
        <v>8.0</v>
      </c>
      <c s="64" r="CU51">
        <v>0.0</v>
      </c>
      <c s="64" r="CV51">
        <v>20.0</v>
      </c>
      <c s="64" r="CW51">
        <v>20.0</v>
      </c>
      <c s="64" r="CX51">
        <v>24.0</v>
      </c>
      <c s="64" r="CY51">
        <v>328.0</v>
      </c>
      <c s="64" r="CZ51">
        <v>16.0</v>
      </c>
    </row>
    <row customHeight="1" r="52" ht="15.0">
      <c t="s" s="62" r="A52">
        <v>1420</v>
      </c>
      <c t="s" s="62" r="B52">
        <v>1421</v>
      </c>
      <c t="s" s="62" r="C52">
        <v>1422</v>
      </c>
      <c t="s" s="62" r="D52">
        <v>1423</v>
      </c>
      <c t="s" s="62" r="E52">
        <v>1424</v>
      </c>
      <c t="s" s="62" r="F52">
        <v>1425</v>
      </c>
      <c t="s" s="63" r="G52">
        <v>1426</v>
      </c>
      <c t="s" s="62" r="H52">
        <v>1427</v>
      </c>
      <c s="64" r="I52">
        <v>1766.0</v>
      </c>
      <c s="64" r="J52">
        <v>1519.0</v>
      </c>
      <c s="64" r="K52">
        <v>1490.0</v>
      </c>
      <c s="64" r="L52">
        <v>1531.0</v>
      </c>
      <c s="64" r="M52">
        <v>1467.0</v>
      </c>
      <c s="64" r="N52">
        <v>1449.0</v>
      </c>
      <c s="64" r="O52">
        <v>17.98</v>
      </c>
      <c s="64" r="P52">
        <v>325.54055</v>
      </c>
      <c s="64" r="Q52">
        <v>239.912179</v>
      </c>
      <c s="64" r="R52">
        <v>375.29574</v>
      </c>
      <c s="64" r="S52">
        <v>362.359209</v>
      </c>
      <c s="64" r="T52">
        <v>286.694599999999</v>
      </c>
      <c s="64" r="U52">
        <v>176.197723</v>
      </c>
      <c s="64" r="V52">
        <v>269.0</v>
      </c>
      <c s="64" r="W52">
        <v>252.0</v>
      </c>
      <c s="64" r="X52">
        <v>341.0</v>
      </c>
      <c s="64" r="Y52">
        <v>301.0</v>
      </c>
      <c s="64" r="Z52">
        <v>247.0</v>
      </c>
      <c s="64" r="AA52">
        <v>109.0</v>
      </c>
      <c s="64" r="AB52">
        <v>874.038520999999</v>
      </c>
      <c s="64" r="AC52">
        <v>160.279334</v>
      </c>
      <c s="64" r="AD52">
        <v>121.447018</v>
      </c>
      <c s="64" r="AE52">
        <v>180.184136999999</v>
      </c>
      <c s="64" r="AF52">
        <v>192.129745</v>
      </c>
      <c s="64" r="AG52">
        <v>144.342767</v>
      </c>
      <c s="64" r="AH52">
        <v>69.682715</v>
      </c>
      <c s="64" r="AI52">
        <v>5.972804</v>
      </c>
      <c s="64" r="AJ52">
        <v>205.075365</v>
      </c>
      <c s="64" r="AK52">
        <v>508.692910999999</v>
      </c>
      <c s="64" r="AL52">
        <v>160.270244999999</v>
      </c>
      <c s="64" r="AM52">
        <v>891.961479</v>
      </c>
      <c s="64" r="AN52">
        <v>165.261215999999</v>
      </c>
      <c s="64" r="AO52">
        <v>118.465160999999</v>
      </c>
      <c s="64" r="AP52">
        <v>195.111603</v>
      </c>
      <c s="64" r="AQ52">
        <v>170.229463</v>
      </c>
      <c s="64" r="AR52">
        <v>142.351833</v>
      </c>
      <c s="64" r="AS52">
        <v>91.582997</v>
      </c>
      <c s="64" r="AT52">
        <v>8.959206</v>
      </c>
      <c s="64" r="AU52">
        <v>222.998323</v>
      </c>
      <c s="64" r="AV52">
        <v>484.801694</v>
      </c>
      <c s="64" r="AW52">
        <v>184.161462</v>
      </c>
      <c s="64" r="AX52">
        <v>1457.364217</v>
      </c>
      <c s="64" r="AY52">
        <v>27.873086</v>
      </c>
      <c s="64" r="AZ52">
        <v>79.6373889999999</v>
      </c>
      <c s="64" r="BA52">
        <v>55.746172</v>
      </c>
      <c s="64" r="BB52">
        <v>171.220385999999</v>
      </c>
      <c s="64" r="BC52">
        <v>250.857775</v>
      </c>
      <c s="64" r="BD52">
        <v>175.202256</v>
      </c>
      <c s="64" r="BE52">
        <v>449.951247</v>
      </c>
      <c s="64" r="BF52">
        <v>246.875905999999</v>
      </c>
      <c s="64" r="BG52">
        <v>1252.0</v>
      </c>
      <c s="64" r="BH52">
        <v>724.700239</v>
      </c>
      <c s="64" r="BI52">
        <v>19.909347</v>
      </c>
      <c s="64" r="BJ52">
        <v>59.728042</v>
      </c>
      <c s="64" r="BK52">
        <v>39.818694</v>
      </c>
      <c s="64" r="BL52">
        <v>103.528606</v>
      </c>
      <c s="64" r="BM52">
        <v>47.7824329999999</v>
      </c>
      <c s="64" r="BN52">
        <v>151.311038999999</v>
      </c>
      <c s="64" r="BO52">
        <v>226.966557999999</v>
      </c>
      <c s="64" r="BP52">
        <v>75.6555189999999</v>
      </c>
      <c s="64" r="BQ52">
        <v>732.663978</v>
      </c>
      <c s="64" r="BR52">
        <v>7.963739</v>
      </c>
      <c s="64" r="BS52">
        <v>19.909347</v>
      </c>
      <c s="64" r="BT52">
        <v>15.927478</v>
      </c>
      <c s="64" r="BU52">
        <v>67.691781</v>
      </c>
      <c s="64" r="BV52">
        <v>203.075342</v>
      </c>
      <c s="64" r="BW52">
        <v>23.891217</v>
      </c>
      <c s="64" r="BX52">
        <v>222.984689</v>
      </c>
      <c s="64" r="BY52">
        <v>171.220385999999</v>
      </c>
      <c s="64" r="BZ52">
        <v>203.075342</v>
      </c>
      <c s="64" r="CA52">
        <v>0.0</v>
      </c>
      <c s="64" r="CB52">
        <v>0.0</v>
      </c>
      <c s="64" r="CC52">
        <v>0.0</v>
      </c>
      <c s="64" r="CD52">
        <v>7.963739</v>
      </c>
      <c s="64" r="CE52">
        <v>31.854956</v>
      </c>
      <c s="64" r="CF52">
        <v>31.854956</v>
      </c>
      <c s="64" r="CG52">
        <v>0.0</v>
      </c>
      <c s="64" r="CH52">
        <v>131.401692</v>
      </c>
      <c s="64" r="CI52">
        <v>680.899675</v>
      </c>
      <c s="64" r="CJ52">
        <v>19.909347</v>
      </c>
      <c s="64" r="CK52">
        <v>71.6736499999999</v>
      </c>
      <c s="64" r="CL52">
        <v>31.854956</v>
      </c>
      <c s="64" r="CM52">
        <v>143.347299999999</v>
      </c>
      <c s="64" r="CN52">
        <v>207.057211</v>
      </c>
      <c s="64" r="CO52">
        <v>119.456083</v>
      </c>
      <c s="64" r="CP52">
        <v>3.981869</v>
      </c>
      <c s="64" r="CQ52">
        <v>83.619258</v>
      </c>
      <c s="64" r="CR52">
        <v>573.389199999999</v>
      </c>
      <c s="64" r="CS52">
        <v>7.963739</v>
      </c>
      <c s="64" r="CT52">
        <v>7.963739</v>
      </c>
      <c s="64" r="CU52">
        <v>23.891217</v>
      </c>
      <c s="64" r="CV52">
        <v>19.909347</v>
      </c>
      <c s="64" r="CW52">
        <v>11.945608</v>
      </c>
      <c s="64" r="CX52">
        <v>23.891217</v>
      </c>
      <c s="64" r="CY52">
        <v>445.969378</v>
      </c>
      <c s="64" r="CZ52">
        <v>31.854956</v>
      </c>
    </row>
    <row customHeight="1" r="53" ht="15.0">
      <c t="s" s="62" r="A53">
        <v>1428</v>
      </c>
      <c t="s" s="62" r="B53">
        <v>1429</v>
      </c>
      <c t="s" s="62" r="C53">
        <v>1430</v>
      </c>
      <c t="s" s="62" r="D53">
        <v>1431</v>
      </c>
      <c t="s" s="62" r="E53">
        <v>1432</v>
      </c>
      <c t="s" s="62" r="F53">
        <v>1433</v>
      </c>
      <c t="s" s="63" r="G53">
        <v>1434</v>
      </c>
      <c t="s" s="62" r="H53">
        <v>1435</v>
      </c>
      <c s="64" r="I53">
        <v>221.0</v>
      </c>
      <c s="64" r="J53">
        <v>166.0</v>
      </c>
      <c s="64" r="K53">
        <v>142.0</v>
      </c>
      <c s="64" r="L53">
        <v>102.0</v>
      </c>
      <c s="64" r="M53">
        <v>119.0</v>
      </c>
      <c s="64" r="N53">
        <v>152.0</v>
      </c>
      <c s="64" r="O53">
        <v>6.03</v>
      </c>
      <c s="64" r="P53">
        <v>51.1574069999999</v>
      </c>
      <c s="64" r="Q53">
        <v>24.5555559999999</v>
      </c>
      <c s="64" r="R53">
        <v>50.134259</v>
      </c>
      <c s="64" r="S53">
        <v>48.087963</v>
      </c>
      <c s="64" r="T53">
        <v>29.671296</v>
      </c>
      <c s="64" r="U53">
        <v>17.393519</v>
      </c>
      <c s="64" r="V53">
        <v>25.0</v>
      </c>
      <c s="64" r="W53">
        <v>24.0</v>
      </c>
      <c s="64" r="X53">
        <v>40.0</v>
      </c>
      <c s="64" r="Y53">
        <v>31.0</v>
      </c>
      <c s="64" r="Z53">
        <v>34.0</v>
      </c>
      <c s="64" r="AA53">
        <v>12.0</v>
      </c>
      <c s="64" r="AB53">
        <v>113.569444</v>
      </c>
      <c s="64" r="AC53">
        <v>24.5555559999999</v>
      </c>
      <c s="64" r="AD53">
        <v>14.324074</v>
      </c>
      <c s="64" r="AE53">
        <v>23.5324069999999</v>
      </c>
      <c s="64" r="AF53">
        <v>26.601852</v>
      </c>
      <c s="64" r="AG53">
        <v>15.347222</v>
      </c>
      <c s="64" r="AH53">
        <v>9.20833299999999</v>
      </c>
      <c s="64" r="AI53">
        <v>0.0</v>
      </c>
      <c s="64" r="AJ53">
        <v>33.7638889999999</v>
      </c>
      <c s="64" r="AK53">
        <v>60.365741</v>
      </c>
      <c s="64" r="AL53">
        <v>19.4398149999999</v>
      </c>
      <c s="64" r="AM53">
        <v>107.430556</v>
      </c>
      <c s="64" r="AN53">
        <v>26.601852</v>
      </c>
      <c s="64" r="AO53">
        <v>10.231481</v>
      </c>
      <c s="64" r="AP53">
        <v>26.601852</v>
      </c>
      <c s="64" r="AQ53">
        <v>21.486111</v>
      </c>
      <c s="64" r="AR53">
        <v>14.324074</v>
      </c>
      <c s="64" r="AS53">
        <v>8.185185</v>
      </c>
      <c s="64" r="AT53">
        <v>0.0</v>
      </c>
      <c s="64" r="AU53">
        <v>29.671296</v>
      </c>
      <c s="64" r="AV53">
        <v>58.3194439999999</v>
      </c>
      <c s="64" r="AW53">
        <v>19.4398149999999</v>
      </c>
      <c s="64" r="AX53">
        <v>167.796296</v>
      </c>
      <c s="64" r="AY53">
        <v>12.277778</v>
      </c>
      <c s="64" r="AZ53">
        <v>12.277778</v>
      </c>
      <c s="64" r="BA53">
        <v>4.09259299999999</v>
      </c>
      <c s="64" r="BB53">
        <v>16.37037</v>
      </c>
      <c s="64" r="BC53">
        <v>16.37037</v>
      </c>
      <c s="64" r="BD53">
        <v>36.833333</v>
      </c>
      <c s="64" r="BE53">
        <v>49.111111</v>
      </c>
      <c s="64" r="BF53">
        <v>20.4629629999999</v>
      </c>
      <c s="64" r="BG53">
        <v>148.0</v>
      </c>
      <c s="64" r="BH53">
        <v>90.0370369999999</v>
      </c>
      <c s="64" r="BI53">
        <v>8.185185</v>
      </c>
      <c s="64" r="BJ53">
        <v>8.185185</v>
      </c>
      <c s="64" r="BK53">
        <v>4.09259299999999</v>
      </c>
      <c s="64" r="BL53">
        <v>4.09259299999999</v>
      </c>
      <c s="64" r="BM53">
        <v>0.0</v>
      </c>
      <c s="64" r="BN53">
        <v>32.740741</v>
      </c>
      <c s="64" r="BO53">
        <v>28.6481479999999</v>
      </c>
      <c s="64" r="BP53">
        <v>4.09259299999999</v>
      </c>
      <c s="64" r="BQ53">
        <v>77.759259</v>
      </c>
      <c s="64" r="BR53">
        <v>4.09259299999999</v>
      </c>
      <c s="64" r="BS53">
        <v>4.09259299999999</v>
      </c>
      <c s="64" r="BT53">
        <v>0.0</v>
      </c>
      <c s="64" r="BU53">
        <v>12.277778</v>
      </c>
      <c s="64" r="BV53">
        <v>16.37037</v>
      </c>
      <c s="64" r="BW53">
        <v>4.09259299999999</v>
      </c>
      <c s="64" r="BX53">
        <v>20.4629629999999</v>
      </c>
      <c s="64" r="BY53">
        <v>16.37037</v>
      </c>
      <c s="64" r="BZ53">
        <v>4.09259299999999</v>
      </c>
      <c s="64" r="CA53">
        <v>0.0</v>
      </c>
      <c s="64" r="CB53">
        <v>0.0</v>
      </c>
      <c s="64" r="CC53">
        <v>0.0</v>
      </c>
      <c s="64" r="CD53">
        <v>0.0</v>
      </c>
      <c s="64" r="CE53">
        <v>0.0</v>
      </c>
      <c s="64" r="CF53">
        <v>0.0</v>
      </c>
      <c s="64" r="CG53">
        <v>0.0</v>
      </c>
      <c s="64" r="CH53">
        <v>4.09259299999999</v>
      </c>
      <c s="64" r="CI53">
        <v>106.407407</v>
      </c>
      <c s="64" r="CJ53">
        <v>12.277778</v>
      </c>
      <c s="64" r="CK53">
        <v>12.277778</v>
      </c>
      <c s="64" r="CL53">
        <v>4.09259299999999</v>
      </c>
      <c s="64" r="CM53">
        <v>16.37037</v>
      </c>
      <c s="64" r="CN53">
        <v>16.37037</v>
      </c>
      <c s="64" r="CO53">
        <v>36.833333</v>
      </c>
      <c s="64" r="CP53">
        <v>0.0</v>
      </c>
      <c s="64" r="CQ53">
        <v>8.185185</v>
      </c>
      <c s="64" r="CR53">
        <v>57.2962959999999</v>
      </c>
      <c s="64" r="CS53">
        <v>0.0</v>
      </c>
      <c s="64" r="CT53">
        <v>0.0</v>
      </c>
      <c s="64" r="CU53">
        <v>0.0</v>
      </c>
      <c s="64" r="CV53">
        <v>0.0</v>
      </c>
      <c s="64" r="CW53">
        <v>0.0</v>
      </c>
      <c s="64" r="CX53">
        <v>0.0</v>
      </c>
      <c s="64" r="CY53">
        <v>49.111111</v>
      </c>
      <c s="64" r="CZ53">
        <v>8.185185</v>
      </c>
    </row>
    <row customHeight="1" r="54" ht="15.0">
      <c t="s" s="62" r="A54">
        <v>1436</v>
      </c>
      <c t="s" s="62" r="B54">
        <v>1437</v>
      </c>
      <c t="s" s="62" r="C54">
        <v>1438</v>
      </c>
      <c t="s" s="62" r="D54">
        <v>1439</v>
      </c>
      <c t="s" s="62" r="E54">
        <v>1440</v>
      </c>
      <c t="s" s="62" r="F54">
        <v>1441</v>
      </c>
      <c t="s" s="63" r="G54">
        <v>1442</v>
      </c>
      <c t="s" s="62" r="H54">
        <v>1443</v>
      </c>
      <c s="64" r="I54">
        <v>1983.0</v>
      </c>
      <c s="64" r="J54">
        <v>1786.0</v>
      </c>
      <c s="64" r="K54">
        <v>1611.0</v>
      </c>
      <c s="64" r="L54">
        <v>1468.0</v>
      </c>
      <c s="64" r="M54">
        <v>976.0</v>
      </c>
      <c s="64" r="N54">
        <v>731.0</v>
      </c>
      <c s="64" r="O54">
        <v>15.62</v>
      </c>
      <c s="64" r="P54">
        <v>375.268924</v>
      </c>
      <c s="64" r="Q54">
        <v>286.389441999999</v>
      </c>
      <c s="64" r="R54">
        <v>420.696215</v>
      </c>
      <c s="64" r="S54">
        <v>425.633963999999</v>
      </c>
      <c s="64" r="T54">
        <v>354.530377999999</v>
      </c>
      <c s="64" r="U54">
        <v>120.481076</v>
      </c>
      <c s="64" r="V54">
        <v>341.0</v>
      </c>
      <c s="64" r="W54">
        <v>318.0</v>
      </c>
      <c s="64" r="X54">
        <v>416.0</v>
      </c>
      <c s="64" r="Y54">
        <v>450.0</v>
      </c>
      <c s="64" r="Z54">
        <v>196.0</v>
      </c>
      <c s="64" r="AA54">
        <v>65.0</v>
      </c>
      <c s="64" r="AB54">
        <v>980.636951999999</v>
      </c>
      <c s="64" r="AC54">
        <v>186.646911999999</v>
      </c>
      <c s="64" r="AD54">
        <v>151.09512</v>
      </c>
      <c s="64" r="AE54">
        <v>194.547311</v>
      </c>
      <c s="64" r="AF54">
        <v>215.285856999999</v>
      </c>
      <c s="64" r="AG54">
        <v>175.783864999999</v>
      </c>
      <c s="64" r="AH54">
        <v>56.290339</v>
      </c>
      <c s="64" r="AI54">
        <v>0.98755</v>
      </c>
      <c s="64" r="AJ54">
        <v>251.825199</v>
      </c>
      <c s="64" r="AK54">
        <v>572.778883999999</v>
      </c>
      <c s="64" r="AL54">
        <v>156.032869</v>
      </c>
      <c s="64" r="AM54">
        <v>1002.363048</v>
      </c>
      <c s="64" r="AN54">
        <v>188.622012</v>
      </c>
      <c s="64" r="AO54">
        <v>135.294322999999</v>
      </c>
      <c s="64" r="AP54">
        <v>226.148903999999</v>
      </c>
      <c s="64" r="AQ54">
        <v>210.348108</v>
      </c>
      <c s="64" r="AR54">
        <v>178.746513999999</v>
      </c>
      <c s="64" r="AS54">
        <v>58.265438</v>
      </c>
      <c s="64" r="AT54">
        <v>4.937749</v>
      </c>
      <c s="64" r="AU54">
        <v>249.8501</v>
      </c>
      <c s="64" r="AV54">
        <v>602.405378</v>
      </c>
      <c s="64" r="AW54">
        <v>150.10757</v>
      </c>
      <c s="64" r="AX54">
        <v>1591.93027899999</v>
      </c>
      <c s="64" r="AY54">
        <v>15.8007969999999</v>
      </c>
      <c s="64" r="AZ54">
        <v>106.655378</v>
      </c>
      <c s="64" r="BA54">
        <v>126.406375</v>
      </c>
      <c s="64" r="BB54">
        <v>339.717130999999</v>
      </c>
      <c s="64" r="BC54">
        <v>237.011952</v>
      </c>
      <c s="64" r="BD54">
        <v>154.057769</v>
      </c>
      <c s="64" r="BE54">
        <v>434.521911999999</v>
      </c>
      <c s="64" r="BF54">
        <v>177.758963999999</v>
      </c>
      <c s="64" r="BG54">
        <v>1396.0</v>
      </c>
      <c s="64" r="BH54">
        <v>801.890438</v>
      </c>
      <c s="64" r="BI54">
        <v>15.8007969999999</v>
      </c>
      <c s="64" r="BJ54">
        <v>79.003984</v>
      </c>
      <c s="64" r="BK54">
        <v>79.003984</v>
      </c>
      <c s="64" r="BL54">
        <v>154.057769</v>
      </c>
      <c s="64" r="BM54">
        <v>35.551793</v>
      </c>
      <c s="64" r="BN54">
        <v>130.356573999999</v>
      </c>
      <c s="64" r="BO54">
        <v>233.061753</v>
      </c>
      <c s="64" r="BP54">
        <v>75.053785</v>
      </c>
      <c s="64" r="BQ54">
        <v>790.039841</v>
      </c>
      <c s="64" r="BR54">
        <v>0.0</v>
      </c>
      <c s="64" r="BS54">
        <v>27.651394</v>
      </c>
      <c s="64" r="BT54">
        <v>47.4023899999999</v>
      </c>
      <c s="64" r="BU54">
        <v>185.659363</v>
      </c>
      <c s="64" r="BV54">
        <v>201.460159</v>
      </c>
      <c s="64" r="BW54">
        <v>23.7011949999999</v>
      </c>
      <c s="64" r="BX54">
        <v>201.460159</v>
      </c>
      <c s="64" r="BY54">
        <v>102.705179</v>
      </c>
      <c s="64" r="BZ54">
        <v>209.360558</v>
      </c>
      <c s="64" r="CA54">
        <v>0.0</v>
      </c>
      <c s="64" r="CB54">
        <v>0.0</v>
      </c>
      <c s="64" r="CC54">
        <v>0.0</v>
      </c>
      <c s="64" r="CD54">
        <v>19.750996</v>
      </c>
      <c s="64" r="CE54">
        <v>39.501992</v>
      </c>
      <c s="64" r="CF54">
        <v>35.551793</v>
      </c>
      <c s="64" r="CG54">
        <v>0.0</v>
      </c>
      <c s="64" r="CH54">
        <v>114.555777</v>
      </c>
      <c s="64" r="CI54">
        <v>786.089641</v>
      </c>
      <c s="64" r="CJ54">
        <v>11.850598</v>
      </c>
      <c s="64" r="CK54">
        <v>90.8545819999999</v>
      </c>
      <c s="64" r="CL54">
        <v>106.655378</v>
      </c>
      <c s="64" r="CM54">
        <v>276.513943999999</v>
      </c>
      <c s="64" r="CN54">
        <v>165.908367</v>
      </c>
      <c s="64" r="CO54">
        <v>98.75498</v>
      </c>
      <c s="64" r="CP54">
        <v>15.8007969999999</v>
      </c>
      <c s="64" r="CQ54">
        <v>19.750996</v>
      </c>
      <c s="64" r="CR54">
        <v>596.48008</v>
      </c>
      <c s="64" r="CS54">
        <v>3.950199</v>
      </c>
      <c s="64" r="CT54">
        <v>15.8007969999999</v>
      </c>
      <c s="64" r="CU54">
        <v>19.750996</v>
      </c>
      <c s="64" r="CV54">
        <v>43.4521909999999</v>
      </c>
      <c s="64" r="CW54">
        <v>31.6015939999999</v>
      </c>
      <c s="64" r="CX54">
        <v>19.750996</v>
      </c>
      <c s="64" r="CY54">
        <v>418.721115999999</v>
      </c>
      <c s="64" r="CZ54">
        <v>43.4521909999999</v>
      </c>
    </row>
    <row customHeight="1" r="55" ht="15.0">
      <c t="s" s="62" r="A55">
        <v>1444</v>
      </c>
      <c t="s" s="62" r="B55">
        <v>1445</v>
      </c>
      <c t="s" s="62" r="C55">
        <v>1446</v>
      </c>
      <c t="s" s="62" r="D55">
        <v>1447</v>
      </c>
      <c t="s" s="62" r="E55">
        <v>1448</v>
      </c>
      <c t="s" s="62" r="F55">
        <v>1449</v>
      </c>
      <c t="s" s="63" r="G55">
        <v>1450</v>
      </c>
      <c t="s" s="62" r="H55">
        <v>1451</v>
      </c>
      <c s="64" r="I55">
        <v>504.0</v>
      </c>
      <c s="64" r="J55">
        <v>416.0</v>
      </c>
      <c s="64" r="K55">
        <v>384.0</v>
      </c>
      <c s="64" r="L55">
        <v>297.0</v>
      </c>
      <c s="64" r="M55">
        <v>280.0</v>
      </c>
      <c s="64" r="N55">
        <v>344.0</v>
      </c>
      <c s="64" r="O55">
        <v>6.97</v>
      </c>
      <c s="64" r="P55">
        <v>118.249213</v>
      </c>
      <c s="64" r="Q55">
        <v>61.1769699999999</v>
      </c>
      <c s="64" r="R55">
        <v>113.227154</v>
      </c>
      <c s="64" r="S55">
        <v>100.057841</v>
      </c>
      <c s="64" r="T55">
        <v>68.406891</v>
      </c>
      <c s="64" r="U55">
        <v>42.8819319999999</v>
      </c>
      <c s="64" r="V55">
        <v>96.0</v>
      </c>
      <c s="64" r="W55">
        <v>63.0</v>
      </c>
      <c s="64" r="X55">
        <v>99.0</v>
      </c>
      <c s="64" r="Y55">
        <v>73.0</v>
      </c>
      <c s="64" r="Z55">
        <v>61.0</v>
      </c>
      <c s="64" r="AA55">
        <v>24.0</v>
      </c>
      <c s="64" r="AB55">
        <v>243.790546</v>
      </c>
      <c s="64" r="AC55">
        <v>49.904521</v>
      </c>
      <c s="64" r="AD55">
        <v>37.7147399999999</v>
      </c>
      <c s="64" r="AE55">
        <v>48.966456</v>
      </c>
      <c s="64" r="AF55">
        <v>55.133912</v>
      </c>
      <c s="64" r="AG55">
        <v>33.6929459999999</v>
      </c>
      <c s="64" r="AH55">
        <v>18.3779709999999</v>
      </c>
      <c s="64" r="AI55">
        <v>0.0</v>
      </c>
      <c s="64" r="AJ55">
        <v>65.219497</v>
      </c>
      <c s="64" r="AK55">
        <v>138.752113</v>
      </c>
      <c s="64" r="AL55">
        <v>39.8189369999999</v>
      </c>
      <c s="64" r="AM55">
        <v>260.209453999999</v>
      </c>
      <c s="64" r="AN55">
        <v>68.3446919999999</v>
      </c>
      <c s="64" r="AO55">
        <v>23.462229</v>
      </c>
      <c s="64" r="AP55">
        <v>64.260698</v>
      </c>
      <c s="64" r="AQ55">
        <v>44.923929</v>
      </c>
      <c s="64" r="AR55">
        <v>34.713945</v>
      </c>
      <c s="64" r="AS55">
        <v>21.440966</v>
      </c>
      <c s="64" r="AT55">
        <v>3.06299499999999</v>
      </c>
      <c s="64" r="AU55">
        <v>77.5336769999999</v>
      </c>
      <c s="64" r="AV55">
        <v>139.793845</v>
      </c>
      <c s="64" r="AW55">
        <v>42.8819319999999</v>
      </c>
      <c s="64" r="AX55">
        <v>375.64447</v>
      </c>
      <c s="64" r="AY55">
        <v>12.251981</v>
      </c>
      <c s="64" r="AZ55">
        <v>24.503961</v>
      </c>
      <c s="64" r="BA55">
        <v>20.419968</v>
      </c>
      <c s="64" r="BB55">
        <v>53.0919159999999</v>
      </c>
      <c s="64" r="BC55">
        <v>44.923929</v>
      </c>
      <c s="64" r="BD55">
        <v>61.1769699999999</v>
      </c>
      <c s="64" r="BE55">
        <v>98.015844</v>
      </c>
      <c s="64" r="BF55">
        <v>61.259903</v>
      </c>
      <c s="64" r="BG55">
        <v>320.0</v>
      </c>
      <c s="64" r="BH55">
        <v>187.780767999999</v>
      </c>
      <c s="64" r="BI55">
        <v>8.167987</v>
      </c>
      <c s="64" r="BJ55">
        <v>12.251981</v>
      </c>
      <c s="64" r="BK55">
        <v>12.251981</v>
      </c>
      <c s="64" r="BL55">
        <v>32.671948</v>
      </c>
      <c s="64" r="BM55">
        <v>8.167987</v>
      </c>
      <c s="64" r="BN55">
        <v>44.8409959999999</v>
      </c>
      <c s="64" r="BO55">
        <v>36.7559419999999</v>
      </c>
      <c s="64" r="BP55">
        <v>32.671948</v>
      </c>
      <c s="64" r="BQ55">
        <v>187.863700999999</v>
      </c>
      <c s="64" r="BR55">
        <v>4.08399399999999</v>
      </c>
      <c s="64" r="BS55">
        <v>12.251981</v>
      </c>
      <c s="64" r="BT55">
        <v>8.167987</v>
      </c>
      <c s="64" r="BU55">
        <v>20.419968</v>
      </c>
      <c s="64" r="BV55">
        <v>36.7559419999999</v>
      </c>
      <c s="64" r="BW55">
        <v>16.335974</v>
      </c>
      <c s="64" r="BX55">
        <v>61.259903</v>
      </c>
      <c s="64" r="BY55">
        <v>28.587955</v>
      </c>
      <c s="64" r="BZ55">
        <v>40.757002</v>
      </c>
      <c s="64" r="CA55">
        <v>0.0</v>
      </c>
      <c s="64" r="CB55">
        <v>0.0</v>
      </c>
      <c s="64" r="CC55">
        <v>0.0</v>
      </c>
      <c s="64" r="CD55">
        <v>4.08399399999999</v>
      </c>
      <c s="64" r="CE55">
        <v>0.0</v>
      </c>
      <c s="64" r="CF55">
        <v>12.169048</v>
      </c>
      <c s="64" r="CG55">
        <v>0.0</v>
      </c>
      <c s="64" r="CH55">
        <v>24.503961</v>
      </c>
      <c s="64" r="CI55">
        <v>208.283669</v>
      </c>
      <c s="64" r="CJ55">
        <v>8.167987</v>
      </c>
      <c s="64" r="CK55">
        <v>20.419968</v>
      </c>
      <c s="64" r="CL55">
        <v>20.419968</v>
      </c>
      <c s="64" r="CM55">
        <v>49.007922</v>
      </c>
      <c s="64" r="CN55">
        <v>36.7559419999999</v>
      </c>
      <c s="64" r="CO55">
        <v>44.923929</v>
      </c>
      <c s="64" r="CP55">
        <v>0.0</v>
      </c>
      <c s="64" r="CQ55">
        <v>28.587955</v>
      </c>
      <c s="64" r="CR55">
        <v>126.603799</v>
      </c>
      <c s="64" r="CS55">
        <v>4.08399399999999</v>
      </c>
      <c s="64" r="CT55">
        <v>4.08399399999999</v>
      </c>
      <c s="64" r="CU55">
        <v>0.0</v>
      </c>
      <c s="64" r="CV55">
        <v>0.0</v>
      </c>
      <c s="64" r="CW55">
        <v>8.167987</v>
      </c>
      <c s="64" r="CX55">
        <v>4.08399399999999</v>
      </c>
      <c s="64" r="CY55">
        <v>98.015844</v>
      </c>
      <c s="64" r="CZ55">
        <v>8.167987</v>
      </c>
    </row>
    <row customHeight="1" r="56" ht="15.0">
      <c t="s" s="62" r="A56">
        <v>1452</v>
      </c>
      <c t="s" s="62" r="B56">
        <v>1453</v>
      </c>
      <c t="s" s="62" r="C56">
        <v>1454</v>
      </c>
      <c t="s" s="62" r="D56">
        <v>1455</v>
      </c>
      <c t="s" s="62" r="E56">
        <v>1456</v>
      </c>
      <c t="s" s="62" r="F56">
        <v>1457</v>
      </c>
      <c t="s" s="63" r="G56">
        <v>1458</v>
      </c>
      <c t="s" s="62" r="H56">
        <v>1459</v>
      </c>
      <c s="64" r="I56">
        <v>9672.0</v>
      </c>
      <c s="64" r="J56">
        <v>6954.0</v>
      </c>
      <c s="64" r="K56">
        <v>5908.0</v>
      </c>
      <c s="64" r="L56">
        <v>4588.0</v>
      </c>
      <c s="64" r="M56">
        <v>4416.0</v>
      </c>
      <c s="64" r="N56">
        <v>4213.0</v>
      </c>
      <c s="64" r="O56">
        <v>52.73</v>
      </c>
      <c s="64" r="P56">
        <v>1834.041819</v>
      </c>
      <c s="64" r="Q56">
        <v>1724.917253</v>
      </c>
      <c s="64" r="R56">
        <v>2130.204814</v>
      </c>
      <c s="64" r="S56">
        <v>1996.380809</v>
      </c>
      <c s="64" r="T56">
        <v>1255.678278</v>
      </c>
      <c s="64" r="U56">
        <v>730.777026999999</v>
      </c>
      <c s="64" r="V56">
        <v>1427.0</v>
      </c>
      <c s="64" r="W56">
        <v>1150.0</v>
      </c>
      <c s="64" r="X56">
        <v>1676.0</v>
      </c>
      <c s="64" r="Y56">
        <v>1223.0</v>
      </c>
      <c s="64" r="Z56">
        <v>987.0</v>
      </c>
      <c s="64" r="AA56">
        <v>491.0</v>
      </c>
      <c s="64" r="AB56">
        <v>4732.822914</v>
      </c>
      <c s="64" r="AC56">
        <v>950.258518999999</v>
      </c>
      <c s="64" r="AD56">
        <v>861.287244999999</v>
      </c>
      <c s="64" r="AE56">
        <v>1038.57094299999</v>
      </c>
      <c s="64" r="AF56">
        <v>988.661643</v>
      </c>
      <c s="64" r="AG56">
        <v>601.760428</v>
      </c>
      <c s="64" r="AH56">
        <v>273.058076</v>
      </c>
      <c s="64" r="AI56">
        <v>19.226061</v>
      </c>
      <c s="64" r="AJ56">
        <v>1267.28989299999</v>
      </c>
      <c s="64" r="AK56">
        <v>2821.263074</v>
      </c>
      <c s="64" r="AL56">
        <v>644.269947</v>
      </c>
      <c s="64" r="AM56">
        <v>4939.17708599999</v>
      </c>
      <c s="64" r="AN56">
        <v>883.7833</v>
      </c>
      <c s="64" r="AO56">
        <v>863.630007999999</v>
      </c>
      <c s="64" r="AP56">
        <v>1091.633871</v>
      </c>
      <c s="64" r="AQ56">
        <v>1007.719166</v>
      </c>
      <c s="64" r="AR56">
        <v>653.91785</v>
      </c>
      <c s="64" r="AS56">
        <v>396.083931</v>
      </c>
      <c s="64" r="AT56">
        <v>42.408959</v>
      </c>
      <c s="64" r="AU56">
        <v>1178.59432399999</v>
      </c>
      <c s="64" r="AV56">
        <v>2925.39971599999</v>
      </c>
      <c s="64" r="AW56">
        <v>835.183045999999</v>
      </c>
      <c s="64" r="AX56">
        <v>7865.523419</v>
      </c>
      <c s="64" r="AY56">
        <v>42.41114</v>
      </c>
      <c s="64" r="AZ56">
        <v>289.990211999999</v>
      </c>
      <c s="64" r="BA56">
        <v>363.017152</v>
      </c>
      <c s="64" r="BB56">
        <v>1128.678601</v>
      </c>
      <c s="64" r="BC56">
        <v>1792.20103199999</v>
      </c>
      <c s="64" r="BD56">
        <v>1266.235156</v>
      </c>
      <c s="64" r="BE56">
        <v>1856.28812399999</v>
      </c>
      <c s="64" r="BF56">
        <v>1126.702001</v>
      </c>
      <c s="64" r="BG56">
        <v>5533.0</v>
      </c>
      <c s="64" r="BH56">
        <v>3835.368968</v>
      </c>
      <c s="64" r="BI56">
        <v>38.267088</v>
      </c>
      <c s="64" r="BJ56">
        <v>200.587274</v>
      </c>
      <c s="64" r="BK56">
        <v>264.788543</v>
      </c>
      <c s="64" r="BL56">
        <v>542.214049</v>
      </c>
      <c s="64" r="BM56">
        <v>373.270512</v>
      </c>
      <c s="64" r="BN56">
        <v>1084.732058</v>
      </c>
      <c s="64" r="BO56">
        <v>948.286938999999</v>
      </c>
      <c s="64" r="BP56">
        <v>383.222506</v>
      </c>
      <c s="64" r="BQ56">
        <v>4030.15445099999</v>
      </c>
      <c s="64" r="BR56">
        <v>4.144052</v>
      </c>
      <c s="64" r="BS56">
        <v>89.402938</v>
      </c>
      <c s="64" r="BT56">
        <v>98.228609</v>
      </c>
      <c s="64" r="BU56">
        <v>586.464553</v>
      </c>
      <c s="64" r="BV56">
        <v>1418.930521</v>
      </c>
      <c s="64" r="BW56">
        <v>181.503098999999</v>
      </c>
      <c s="64" r="BX56">
        <v>908.001184999999</v>
      </c>
      <c s="64" r="BY56">
        <v>743.479495</v>
      </c>
      <c s="64" r="BZ56">
        <v>1167.86219499999</v>
      </c>
      <c s="64" r="CA56">
        <v>0.0</v>
      </c>
      <c s="64" r="CB56">
        <v>13.163671</v>
      </c>
      <c s="64" r="CC56">
        <v>4.386707</v>
      </c>
      <c s="64" r="CD56">
        <v>76.4179319999999</v>
      </c>
      <c s="64" r="CE56">
        <v>273.272318999999</v>
      </c>
      <c s="64" r="CF56">
        <v>248.673218999999</v>
      </c>
      <c s="64" r="CG56">
        <v>4.386707</v>
      </c>
      <c s="64" r="CH56">
        <v>547.561641</v>
      </c>
      <c s="64" r="CI56">
        <v>4193.43033399999</v>
      </c>
      <c s="64" r="CJ56">
        <v>38.267088</v>
      </c>
      <c s="64" r="CK56">
        <v>255.402767</v>
      </c>
      <c s="64" r="CL56">
        <v>306.4583</v>
      </c>
      <c s="64" r="CM56">
        <v>938.431194</v>
      </c>
      <c s="64" r="CN56">
        <v>1405.95400199999</v>
      </c>
      <c s="64" r="CO56">
        <v>923.621533</v>
      </c>
      <c s="64" r="CP56">
        <v>30.235547</v>
      </c>
      <c s="64" r="CQ56">
        <v>295.059902</v>
      </c>
      <c s="64" r="CR56">
        <v>2504.23088999999</v>
      </c>
      <c s="64" r="CS56">
        <v>4.144052</v>
      </c>
      <c s="64" r="CT56">
        <v>21.423773</v>
      </c>
      <c s="64" r="CU56">
        <v>52.172145</v>
      </c>
      <c s="64" r="CV56">
        <v>113.829476</v>
      </c>
      <c s="64" r="CW56">
        <v>112.974711</v>
      </c>
      <c s="64" r="CX56">
        <v>93.9404049999999</v>
      </c>
      <c s="64" r="CY56">
        <v>1821.66587</v>
      </c>
      <c s="64" r="CZ56">
        <v>284.080458</v>
      </c>
    </row>
    <row customHeight="1" r="57" ht="15.0">
      <c t="s" s="62" r="A57">
        <v>1460</v>
      </c>
      <c t="s" s="62" r="B57">
        <v>1461</v>
      </c>
      <c t="s" s="62" r="C57">
        <v>1462</v>
      </c>
      <c t="s" s="62" r="D57">
        <v>1463</v>
      </c>
      <c t="s" s="62" r="E57">
        <v>1464</v>
      </c>
      <c t="s" s="62" r="F57">
        <v>1465</v>
      </c>
      <c t="s" s="63" r="G57">
        <v>1466</v>
      </c>
      <c t="s" s="62" r="H57">
        <v>1467</v>
      </c>
      <c s="64" r="I57">
        <v>1097.0</v>
      </c>
      <c s="64" r="J57">
        <v>816.0</v>
      </c>
      <c s="64" r="K57">
        <v>809.0</v>
      </c>
      <c s="64" r="L57">
        <v>707.0</v>
      </c>
      <c s="64" r="M57">
        <v>721.0</v>
      </c>
      <c s="64" r="N57">
        <v>582.0</v>
      </c>
      <c s="64" r="O57">
        <v>6.26</v>
      </c>
      <c s="64" r="P57">
        <v>212.226158</v>
      </c>
      <c s="64" r="Q57">
        <v>201.266122</v>
      </c>
      <c s="64" r="R57">
        <v>210.233424</v>
      </c>
      <c s="64" r="S57">
        <v>247.099000999999</v>
      </c>
      <c s="64" r="T57">
        <v>139.491370999999</v>
      </c>
      <c s="64" r="U57">
        <v>86.683924</v>
      </c>
      <c s="64" r="V57">
        <v>149.0</v>
      </c>
      <c s="64" r="W57">
        <v>134.0</v>
      </c>
      <c s="64" r="X57">
        <v>188.0</v>
      </c>
      <c s="64" r="Y57">
        <v>148.0</v>
      </c>
      <c s="64" r="Z57">
        <v>135.0</v>
      </c>
      <c s="64" r="AA57">
        <v>62.0</v>
      </c>
      <c s="64" r="AB57">
        <v>528.074478</v>
      </c>
      <c s="64" r="AC57">
        <v>118.567666</v>
      </c>
      <c s="64" r="AD57">
        <v>91.6657579999999</v>
      </c>
      <c s="64" r="AE57">
        <v>93.6584919999999</v>
      </c>
      <c s="64" r="AF57">
        <v>128.531335</v>
      </c>
      <c s="64" r="AG57">
        <v>61.7747499999999</v>
      </c>
      <c s="64" r="AH57">
        <v>33.8764759999999</v>
      </c>
      <c s="64" r="AI57">
        <v>0.0</v>
      </c>
      <c s="64" r="AJ57">
        <v>139.491370999999</v>
      </c>
      <c s="64" r="AK57">
        <v>319.833786999999</v>
      </c>
      <c s="64" r="AL57">
        <v>68.749319</v>
      </c>
      <c s="64" r="AM57">
        <v>568.925522</v>
      </c>
      <c s="64" r="AN57">
        <v>93.6584919999999</v>
      </c>
      <c s="64" r="AO57">
        <v>109.600363</v>
      </c>
      <c s="64" r="AP57">
        <v>116.574932</v>
      </c>
      <c s="64" r="AQ57">
        <v>118.567666</v>
      </c>
      <c s="64" r="AR57">
        <v>77.716621</v>
      </c>
      <c s="64" r="AS57">
        <v>52.807448</v>
      </c>
      <c s="64" r="AT57">
        <v>0.0</v>
      </c>
      <c s="64" r="AU57">
        <v>124.545867</v>
      </c>
      <c s="64" r="AV57">
        <v>346.735695</v>
      </c>
      <c s="64" r="AW57">
        <v>97.64396</v>
      </c>
      <c s="64" r="AX57">
        <v>872.817439</v>
      </c>
      <c s="64" r="AY57">
        <v>15.941871</v>
      </c>
      <c s="64" r="AZ57">
        <v>31.883742</v>
      </c>
      <c s="64" r="BA57">
        <v>79.709355</v>
      </c>
      <c s="64" r="BB57">
        <v>87.6802909999999</v>
      </c>
      <c s="64" r="BC57">
        <v>175.360581</v>
      </c>
      <c s="64" r="BD57">
        <v>111.593097</v>
      </c>
      <c s="64" r="BE57">
        <v>243.113532999999</v>
      </c>
      <c s="64" r="BF57">
        <v>127.534968</v>
      </c>
      <c s="64" r="BG57">
        <v>672.0</v>
      </c>
      <c s="64" r="BH57">
        <v>390.57584</v>
      </c>
      <c s="64" r="BI57">
        <v>11.956403</v>
      </c>
      <c s="64" r="BJ57">
        <v>19.927339</v>
      </c>
      <c s="64" r="BK57">
        <v>39.854678</v>
      </c>
      <c s="64" r="BL57">
        <v>43.840145</v>
      </c>
      <c s="64" r="BM57">
        <v>27.898274</v>
      </c>
      <c s="64" r="BN57">
        <v>95.6512259999999</v>
      </c>
      <c s="64" r="BO57">
        <v>115.578565</v>
      </c>
      <c s="64" r="BP57">
        <v>35.86921</v>
      </c>
      <c s="64" r="BQ57">
        <v>482.241599</v>
      </c>
      <c s="64" r="BR57">
        <v>3.985468</v>
      </c>
      <c s="64" r="BS57">
        <v>11.956403</v>
      </c>
      <c s="64" r="BT57">
        <v>39.854678</v>
      </c>
      <c s="64" r="BU57">
        <v>43.840145</v>
      </c>
      <c s="64" r="BV57">
        <v>147.462307</v>
      </c>
      <c s="64" r="BW57">
        <v>15.941871</v>
      </c>
      <c s="64" r="BX57">
        <v>127.534968</v>
      </c>
      <c s="64" r="BY57">
        <v>91.6657579999999</v>
      </c>
      <c s="64" r="BZ57">
        <v>131.520435999999</v>
      </c>
      <c s="64" r="CA57">
        <v>0.0</v>
      </c>
      <c s="64" r="CB57">
        <v>0.0</v>
      </c>
      <c s="64" r="CC57">
        <v>3.985468</v>
      </c>
      <c s="64" r="CD57">
        <v>7.970936</v>
      </c>
      <c s="64" r="CE57">
        <v>31.883742</v>
      </c>
      <c s="64" r="CF57">
        <v>31.883742</v>
      </c>
      <c s="64" r="CG57">
        <v>0.0</v>
      </c>
      <c s="64" r="CH57">
        <v>55.7965489999999</v>
      </c>
      <c s="64" r="CI57">
        <v>434.415984999999</v>
      </c>
      <c s="64" r="CJ57">
        <v>15.941871</v>
      </c>
      <c s="64" r="CK57">
        <v>15.941871</v>
      </c>
      <c s="64" r="CL57">
        <v>71.73842</v>
      </c>
      <c s="64" r="CM57">
        <v>71.73842</v>
      </c>
      <c s="64" r="CN57">
        <v>127.534968</v>
      </c>
      <c s="64" r="CO57">
        <v>71.73842</v>
      </c>
      <c s="64" r="CP57">
        <v>3.985468</v>
      </c>
      <c s="64" r="CQ57">
        <v>55.7965489999999</v>
      </c>
      <c s="64" r="CR57">
        <v>306.881016999999</v>
      </c>
      <c s="64" r="CS57">
        <v>0.0</v>
      </c>
      <c s="64" r="CT57">
        <v>15.941871</v>
      </c>
      <c s="64" r="CU57">
        <v>3.985468</v>
      </c>
      <c s="64" r="CV57">
        <v>7.970936</v>
      </c>
      <c s="64" r="CW57">
        <v>15.941871</v>
      </c>
      <c s="64" r="CX57">
        <v>7.970936</v>
      </c>
      <c s="64" r="CY57">
        <v>239.128064999999</v>
      </c>
      <c s="64" r="CZ57">
        <v>15.941871</v>
      </c>
    </row>
    <row customHeight="1" r="58" ht="15.0">
      <c t="s" s="62" r="A58">
        <v>1468</v>
      </c>
      <c t="s" s="62" r="B58">
        <v>1469</v>
      </c>
      <c t="s" s="62" r="C58">
        <v>1470</v>
      </c>
      <c t="s" s="62" r="D58">
        <v>1471</v>
      </c>
      <c t="s" s="62" r="E58">
        <v>1472</v>
      </c>
      <c t="s" s="62" r="F58">
        <v>1473</v>
      </c>
      <c t="s" s="63" r="G58">
        <v>1474</v>
      </c>
      <c t="s" s="62" r="H58">
        <v>1475</v>
      </c>
      <c s="64" r="I58">
        <v>229.0</v>
      </c>
      <c s="64" r="J58">
        <v>181.0</v>
      </c>
      <c s="64" r="K58">
        <v>180.0</v>
      </c>
      <c s="64" r="L58">
        <v>200.0</v>
      </c>
      <c s="64" r="M58">
        <v>188.0</v>
      </c>
      <c s="64" r="N58">
        <v>233.0</v>
      </c>
      <c s="64" r="O58">
        <v>10.17</v>
      </c>
      <c s="64" r="P58">
        <v>40.711111</v>
      </c>
      <c s="64" r="Q58">
        <v>26.462222</v>
      </c>
      <c s="64" r="R58">
        <v>40.711111</v>
      </c>
      <c s="64" r="S58">
        <v>59.031111</v>
      </c>
      <c s="64" r="T58">
        <v>36.64</v>
      </c>
      <c s="64" r="U58">
        <v>25.444444</v>
      </c>
      <c s="64" r="V58">
        <v>22.0</v>
      </c>
      <c s="64" r="W58">
        <v>31.0</v>
      </c>
      <c s="64" r="X58">
        <v>36.0</v>
      </c>
      <c s="64" r="Y58">
        <v>38.0</v>
      </c>
      <c s="64" r="Z58">
        <v>44.0</v>
      </c>
      <c s="64" r="AA58">
        <v>10.0</v>
      </c>
      <c s="64" r="AB58">
        <v>117.044444</v>
      </c>
      <c s="64" r="AC58">
        <v>20.355556</v>
      </c>
      <c s="64" r="AD58">
        <v>16.284444</v>
      </c>
      <c s="64" r="AE58">
        <v>19.337778</v>
      </c>
      <c s="64" r="AF58">
        <v>29.515556</v>
      </c>
      <c s="64" r="AG58">
        <v>22.3911109999999</v>
      </c>
      <c s="64" r="AH58">
        <v>9.16</v>
      </c>
      <c s="64" r="AI58">
        <v>0.0</v>
      </c>
      <c s="64" r="AJ58">
        <v>28.497778</v>
      </c>
      <c s="64" r="AK58">
        <v>67.173333</v>
      </c>
      <c s="64" r="AL58">
        <v>21.3733329999999</v>
      </c>
      <c s="64" r="AM58">
        <v>111.955556</v>
      </c>
      <c s="64" r="AN58">
        <v>20.355556</v>
      </c>
      <c s="64" r="AO58">
        <v>10.177778</v>
      </c>
      <c s="64" r="AP58">
        <v>21.3733329999999</v>
      </c>
      <c s="64" r="AQ58">
        <v>29.515556</v>
      </c>
      <c s="64" r="AR58">
        <v>14.248889</v>
      </c>
      <c s="64" r="AS58">
        <v>15.266667</v>
      </c>
      <c s="64" r="AT58">
        <v>1.017778</v>
      </c>
      <c s="64" r="AU58">
        <v>25.444444</v>
      </c>
      <c s="64" r="AV58">
        <v>63.1022219999999</v>
      </c>
      <c s="64" r="AW58">
        <v>23.4088889999999</v>
      </c>
      <c s="64" r="AX58">
        <v>191.342221999999</v>
      </c>
      <c s="64" r="AY58">
        <v>12.213333</v>
      </c>
      <c s="64" r="AZ58">
        <v>16.284444</v>
      </c>
      <c s="64" r="BA58">
        <v>4.071111</v>
      </c>
      <c s="64" r="BB58">
        <v>24.4266669999999</v>
      </c>
      <c s="64" r="BC58">
        <v>32.5688889999999</v>
      </c>
      <c s="64" r="BD58">
        <v>16.284444</v>
      </c>
      <c s="64" r="BE58">
        <v>65.1377779999999</v>
      </c>
      <c s="64" r="BF58">
        <v>20.355556</v>
      </c>
      <c s="64" r="BG58">
        <v>148.0</v>
      </c>
      <c s="64" r="BH58">
        <v>97.7066669999999</v>
      </c>
      <c s="64" r="BI58">
        <v>4.071111</v>
      </c>
      <c s="64" r="BJ58">
        <v>8.142222</v>
      </c>
      <c s="64" r="BK58">
        <v>4.071111</v>
      </c>
      <c s="64" r="BL58">
        <v>16.284444</v>
      </c>
      <c s="64" r="BM58">
        <v>0.0</v>
      </c>
      <c s="64" r="BN58">
        <v>16.284444</v>
      </c>
      <c s="64" r="BO58">
        <v>36.64</v>
      </c>
      <c s="64" r="BP58">
        <v>12.213333</v>
      </c>
      <c s="64" r="BQ58">
        <v>93.6355559999999</v>
      </c>
      <c s="64" r="BR58">
        <v>8.142222</v>
      </c>
      <c s="64" r="BS58">
        <v>8.142222</v>
      </c>
      <c s="64" r="BT58">
        <v>0.0</v>
      </c>
      <c s="64" r="BU58">
        <v>8.142222</v>
      </c>
      <c s="64" r="BV58">
        <v>32.5688889999999</v>
      </c>
      <c s="64" r="BW58">
        <v>0.0</v>
      </c>
      <c s="64" r="BX58">
        <v>28.497778</v>
      </c>
      <c s="64" r="BY58">
        <v>8.142222</v>
      </c>
      <c s="64" r="BZ58">
        <v>24.4266669999999</v>
      </c>
      <c s="64" r="CA58">
        <v>0.0</v>
      </c>
      <c s="64" r="CB58">
        <v>0.0</v>
      </c>
      <c s="64" r="CC58">
        <v>0.0</v>
      </c>
      <c s="64" r="CD58">
        <v>4.071111</v>
      </c>
      <c s="64" r="CE58">
        <v>8.142222</v>
      </c>
      <c s="64" r="CF58">
        <v>0.0</v>
      </c>
      <c s="64" r="CG58">
        <v>0.0</v>
      </c>
      <c s="64" r="CH58">
        <v>12.213333</v>
      </c>
      <c s="64" r="CI58">
        <v>56.995556</v>
      </c>
      <c s="64" r="CJ58">
        <v>0.0</v>
      </c>
      <c s="64" r="CK58">
        <v>12.213333</v>
      </c>
      <c s="64" r="CL58">
        <v>0.0</v>
      </c>
      <c s="64" r="CM58">
        <v>20.355556</v>
      </c>
      <c s="64" r="CN58">
        <v>8.142222</v>
      </c>
      <c s="64" r="CO58">
        <v>12.213333</v>
      </c>
      <c s="64" r="CP58">
        <v>0.0</v>
      </c>
      <c s="64" r="CQ58">
        <v>4.071111</v>
      </c>
      <c s="64" r="CR58">
        <v>109.92</v>
      </c>
      <c s="64" r="CS58">
        <v>12.213333</v>
      </c>
      <c s="64" r="CT58">
        <v>4.071111</v>
      </c>
      <c s="64" r="CU58">
        <v>4.071111</v>
      </c>
      <c s="64" r="CV58">
        <v>0.0</v>
      </c>
      <c s="64" r="CW58">
        <v>16.284444</v>
      </c>
      <c s="64" r="CX58">
        <v>4.071111</v>
      </c>
      <c s="64" r="CY58">
        <v>65.1377779999999</v>
      </c>
      <c s="64" r="CZ58">
        <v>4.071111</v>
      </c>
    </row>
    <row customHeight="1" r="59" ht="15.0">
      <c t="s" s="62" r="A59">
        <v>1476</v>
      </c>
      <c t="s" s="62" r="B59">
        <v>1477</v>
      </c>
      <c t="s" s="62" r="C59">
        <v>1478</v>
      </c>
      <c t="s" s="62" r="D59">
        <v>1479</v>
      </c>
      <c t="s" s="62" r="E59">
        <v>1480</v>
      </c>
      <c t="s" s="62" r="F59">
        <v>1481</v>
      </c>
      <c t="s" s="63" r="G59">
        <v>1482</v>
      </c>
      <c t="s" s="62" r="H59">
        <v>1483</v>
      </c>
      <c s="64" r="I59">
        <v>263.0</v>
      </c>
      <c s="64" r="J59">
        <v>221.0</v>
      </c>
      <c s="64" r="K59">
        <v>203.0</v>
      </c>
      <c s="64" r="L59">
        <v>186.0</v>
      </c>
      <c s="64" r="M59">
        <v>180.0</v>
      </c>
      <c s="64" r="N59">
        <v>210.0</v>
      </c>
      <c s="64" r="O59">
        <v>3.18</v>
      </c>
      <c s="64" r="P59">
        <v>46.346884</v>
      </c>
      <c s="64" r="Q59">
        <v>37.8341909999999</v>
      </c>
      <c s="64" r="R59">
        <v>44.507547</v>
      </c>
      <c s="64" r="S59">
        <v>69.9932529999999</v>
      </c>
      <c s="64" r="T59">
        <v>41.6176099999999</v>
      </c>
      <c s="64" r="U59">
        <v>22.7005149999999</v>
      </c>
      <c s="64" r="V59">
        <v>37.0</v>
      </c>
      <c s="64" r="W59">
        <v>35.0</v>
      </c>
      <c s="64" r="X59">
        <v>56.0</v>
      </c>
      <c s="64" r="Y59">
        <v>47.0</v>
      </c>
      <c s="64" r="Z59">
        <v>31.0</v>
      </c>
      <c s="64" r="AA59">
        <v>15.0</v>
      </c>
      <c s="64" r="AB59">
        <v>123.959348</v>
      </c>
      <c s="64" r="AC59">
        <v>19.86295</v>
      </c>
      <c s="64" r="AD59">
        <v>13.241967</v>
      </c>
      <c s="64" r="AE59">
        <v>22.7528879999999</v>
      </c>
      <c s="64" r="AF59">
        <v>37.8341909999999</v>
      </c>
      <c s="64" r="AG59">
        <v>21.75466</v>
      </c>
      <c s="64" r="AH59">
        <v>8.512693</v>
      </c>
      <c s="64" r="AI59">
        <v>0.0</v>
      </c>
      <c s="64" r="AJ59">
        <v>24.592224</v>
      </c>
      <c s="64" r="AK59">
        <v>78.5583189999999</v>
      </c>
      <c s="64" r="AL59">
        <v>20.808805</v>
      </c>
      <c s="64" r="AM59">
        <v>139.040651999999</v>
      </c>
      <c s="64" r="AN59">
        <v>26.483934</v>
      </c>
      <c s="64" r="AO59">
        <v>24.592224</v>
      </c>
      <c s="64" r="AP59">
        <v>21.75466</v>
      </c>
      <c s="64" r="AQ59">
        <v>32.1590619999999</v>
      </c>
      <c s="64" r="AR59">
        <v>19.86295</v>
      </c>
      <c s="64" r="AS59">
        <v>14.187822</v>
      </c>
      <c s="64" r="AT59">
        <v>0.0</v>
      </c>
      <c s="64" r="AU59">
        <v>37.8341909999999</v>
      </c>
      <c s="64" r="AV59">
        <v>77.560091</v>
      </c>
      <c s="64" r="AW59">
        <v>23.646369</v>
      </c>
      <c s="64" r="AX59">
        <v>223.221725999999</v>
      </c>
      <c s="64" r="AY59">
        <v>3.78341899999999</v>
      </c>
      <c s="64" r="AZ59">
        <v>7.56683799999999</v>
      </c>
      <c s="64" r="BA59">
        <v>11.3502569999999</v>
      </c>
      <c s="64" r="BB59">
        <v>26.483934</v>
      </c>
      <c s="64" r="BC59">
        <v>45.401029</v>
      </c>
      <c s="64" r="BD59">
        <v>49.184448</v>
      </c>
      <c s="64" r="BE59">
        <v>60.534705</v>
      </c>
      <c s="64" r="BF59">
        <v>18.917095</v>
      </c>
      <c s="64" r="BG59">
        <v>196.0</v>
      </c>
      <c s="64" r="BH59">
        <v>109.719154</v>
      </c>
      <c s="64" r="BI59">
        <v>3.78341899999999</v>
      </c>
      <c s="64" r="BJ59">
        <v>7.56683799999999</v>
      </c>
      <c s="64" r="BK59">
        <v>7.56683799999999</v>
      </c>
      <c s="64" r="BL59">
        <v>3.78341899999999</v>
      </c>
      <c s="64" r="BM59">
        <v>11.3502569999999</v>
      </c>
      <c s="64" r="BN59">
        <v>34.050772</v>
      </c>
      <c s="64" r="BO59">
        <v>34.050772</v>
      </c>
      <c s="64" r="BP59">
        <v>7.56683799999999</v>
      </c>
      <c s="64" r="BQ59">
        <v>113.502573</v>
      </c>
      <c s="64" r="BR59">
        <v>0.0</v>
      </c>
      <c s="64" r="BS59">
        <v>0.0</v>
      </c>
      <c s="64" r="BT59">
        <v>3.78341899999999</v>
      </c>
      <c s="64" r="BU59">
        <v>22.7005149999999</v>
      </c>
      <c s="64" r="BV59">
        <v>34.050772</v>
      </c>
      <c s="64" r="BW59">
        <v>15.1336759999999</v>
      </c>
      <c s="64" r="BX59">
        <v>26.483934</v>
      </c>
      <c s="64" r="BY59">
        <v>11.3502569999999</v>
      </c>
      <c s="64" r="BZ59">
        <v>18.917095</v>
      </c>
      <c s="64" r="CA59">
        <v>0.0</v>
      </c>
      <c s="64" r="CB59">
        <v>0.0</v>
      </c>
      <c s="64" r="CC59">
        <v>0.0</v>
      </c>
      <c s="64" r="CD59">
        <v>0.0</v>
      </c>
      <c s="64" r="CE59">
        <v>3.78341899999999</v>
      </c>
      <c s="64" r="CF59">
        <v>3.78341899999999</v>
      </c>
      <c s="64" r="CG59">
        <v>0.0</v>
      </c>
      <c s="64" r="CH59">
        <v>11.3502569999999</v>
      </c>
      <c s="64" r="CI59">
        <v>109.719154</v>
      </c>
      <c s="64" r="CJ59">
        <v>3.78341899999999</v>
      </c>
      <c s="64" r="CK59">
        <v>7.56683799999999</v>
      </c>
      <c s="64" r="CL59">
        <v>7.56683799999999</v>
      </c>
      <c s="64" r="CM59">
        <v>22.7005149999999</v>
      </c>
      <c s="64" r="CN59">
        <v>30.267353</v>
      </c>
      <c s="64" r="CO59">
        <v>37.8341909999999</v>
      </c>
      <c s="64" r="CP59">
        <v>0.0</v>
      </c>
      <c s="64" r="CQ59">
        <v>0.0</v>
      </c>
      <c s="64" r="CR59">
        <v>94.5854769999999</v>
      </c>
      <c s="64" r="CS59">
        <v>0.0</v>
      </c>
      <c s="64" r="CT59">
        <v>0.0</v>
      </c>
      <c s="64" r="CU59">
        <v>3.78341899999999</v>
      </c>
      <c s="64" r="CV59">
        <v>3.78341899999999</v>
      </c>
      <c s="64" r="CW59">
        <v>11.3502569999999</v>
      </c>
      <c s="64" r="CX59">
        <v>7.56683799999999</v>
      </c>
      <c s="64" r="CY59">
        <v>60.534705</v>
      </c>
      <c s="64" r="CZ59">
        <v>7.56683799999999</v>
      </c>
    </row>
    <row customHeight="1" r="60" ht="15.0">
      <c t="s" s="62" r="A60">
        <v>1484</v>
      </c>
      <c t="s" s="62" r="B60">
        <v>1485</v>
      </c>
      <c t="s" s="62" r="C60">
        <v>1486</v>
      </c>
      <c t="s" s="62" r="D60">
        <v>1487</v>
      </c>
      <c t="s" s="62" r="E60">
        <v>1488</v>
      </c>
      <c t="s" s="62" r="F60">
        <v>1489</v>
      </c>
      <c t="s" s="63" r="G60">
        <v>1490</v>
      </c>
      <c t="s" s="62" r="H60">
        <v>1491</v>
      </c>
      <c s="64" r="I60">
        <v>240.0</v>
      </c>
      <c s="64" r="J60">
        <v>239.0</v>
      </c>
      <c s="64" r="K60">
        <v>234.0</v>
      </c>
      <c s="64" r="L60">
        <v>258.0</v>
      </c>
      <c s="64" r="M60">
        <v>254.0</v>
      </c>
      <c s="64" r="N60">
        <v>207.0</v>
      </c>
      <c s="64" r="O60">
        <v>6.83</v>
      </c>
      <c s="64" r="P60">
        <v>33.0</v>
      </c>
      <c s="64" r="Q60">
        <v>48.0</v>
      </c>
      <c s="64" r="R60">
        <v>56.0</v>
      </c>
      <c s="64" r="S60">
        <v>48.0</v>
      </c>
      <c s="64" r="T60">
        <v>33.0</v>
      </c>
      <c s="64" r="U60">
        <v>22.0</v>
      </c>
      <c s="64" r="V60">
        <v>38.0</v>
      </c>
      <c s="64" r="W60">
        <v>52.0</v>
      </c>
      <c s="64" r="X60">
        <v>49.0</v>
      </c>
      <c s="64" r="Y60">
        <v>46.0</v>
      </c>
      <c s="64" r="Z60">
        <v>37.0</v>
      </c>
      <c s="64" r="AA60">
        <v>17.0</v>
      </c>
      <c s="64" r="AB60">
        <v>120.0</v>
      </c>
      <c s="64" r="AC60">
        <v>13.0</v>
      </c>
      <c s="64" r="AD60">
        <v>24.0</v>
      </c>
      <c s="64" r="AE60">
        <v>32.0</v>
      </c>
      <c s="64" r="AF60">
        <v>24.0</v>
      </c>
      <c s="64" r="AG60">
        <v>16.0</v>
      </c>
      <c s="64" r="AH60">
        <v>11.0</v>
      </c>
      <c s="64" r="AI60">
        <v>0.0</v>
      </c>
      <c s="64" r="AJ60">
        <v>19.0</v>
      </c>
      <c s="64" r="AK60">
        <v>85.0</v>
      </c>
      <c s="64" r="AL60">
        <v>16.0</v>
      </c>
      <c s="64" r="AM60">
        <v>120.0</v>
      </c>
      <c s="64" r="AN60">
        <v>20.0</v>
      </c>
      <c s="64" r="AO60">
        <v>24.0</v>
      </c>
      <c s="64" r="AP60">
        <v>24.0</v>
      </c>
      <c s="64" r="AQ60">
        <v>24.0</v>
      </c>
      <c s="64" r="AR60">
        <v>17.0</v>
      </c>
      <c s="64" r="AS60">
        <v>10.0</v>
      </c>
      <c s="64" r="AT60">
        <v>1.0</v>
      </c>
      <c s="64" r="AU60">
        <v>27.0</v>
      </c>
      <c s="64" r="AV60">
        <v>77.0</v>
      </c>
      <c s="64" r="AW60">
        <v>16.0</v>
      </c>
      <c s="64" r="AX60">
        <v>212.0</v>
      </c>
      <c s="64" r="AY60">
        <v>28.0</v>
      </c>
      <c s="64" r="AZ60">
        <v>4.0</v>
      </c>
      <c s="64" r="BA60">
        <v>8.0</v>
      </c>
      <c s="64" r="BB60">
        <v>16.0</v>
      </c>
      <c s="64" r="BC60">
        <v>44.0</v>
      </c>
      <c s="64" r="BD60">
        <v>24.0</v>
      </c>
      <c s="64" r="BE60">
        <v>56.0</v>
      </c>
      <c s="64" r="BF60">
        <v>32.0</v>
      </c>
      <c s="64" r="BG60">
        <v>216.0</v>
      </c>
      <c s="64" r="BH60">
        <v>104.0</v>
      </c>
      <c s="64" r="BI60">
        <v>12.0</v>
      </c>
      <c s="64" r="BJ60">
        <v>0.0</v>
      </c>
      <c s="64" r="BK60">
        <v>0.0</v>
      </c>
      <c s="64" r="BL60">
        <v>8.0</v>
      </c>
      <c s="64" r="BM60">
        <v>16.0</v>
      </c>
      <c s="64" r="BN60">
        <v>16.0</v>
      </c>
      <c s="64" r="BO60">
        <v>40.0</v>
      </c>
      <c s="64" r="BP60">
        <v>12.0</v>
      </c>
      <c s="64" r="BQ60">
        <v>108.0</v>
      </c>
      <c s="64" r="BR60">
        <v>16.0</v>
      </c>
      <c s="64" r="BS60">
        <v>4.0</v>
      </c>
      <c s="64" r="BT60">
        <v>8.0</v>
      </c>
      <c s="64" r="BU60">
        <v>8.0</v>
      </c>
      <c s="64" r="BV60">
        <v>28.0</v>
      </c>
      <c s="64" r="BW60">
        <v>8.0</v>
      </c>
      <c s="64" r="BX60">
        <v>16.0</v>
      </c>
      <c s="64" r="BY60">
        <v>20.0</v>
      </c>
      <c s="64" r="BZ60">
        <v>40.0</v>
      </c>
      <c s="64" r="CA60">
        <v>0.0</v>
      </c>
      <c s="64" r="CB60">
        <v>0.0</v>
      </c>
      <c s="64" r="CC60">
        <v>8.0</v>
      </c>
      <c s="64" r="CD60">
        <v>0.0</v>
      </c>
      <c s="64" r="CE60">
        <v>8.0</v>
      </c>
      <c s="64" r="CF60">
        <v>0.0</v>
      </c>
      <c s="64" r="CG60">
        <v>0.0</v>
      </c>
      <c s="64" r="CH60">
        <v>24.0</v>
      </c>
      <c s="64" r="CI60">
        <v>96.0</v>
      </c>
      <c s="64" r="CJ60">
        <v>20.0</v>
      </c>
      <c s="64" r="CK60">
        <v>4.0</v>
      </c>
      <c s="64" r="CL60">
        <v>0.0</v>
      </c>
      <c s="64" r="CM60">
        <v>12.0</v>
      </c>
      <c s="64" r="CN60">
        <v>32.0</v>
      </c>
      <c s="64" r="CO60">
        <v>20.0</v>
      </c>
      <c s="64" r="CP60">
        <v>4.0</v>
      </c>
      <c s="64" r="CQ60">
        <v>4.0</v>
      </c>
      <c s="64" r="CR60">
        <v>76.0</v>
      </c>
      <c s="64" r="CS60">
        <v>8.0</v>
      </c>
      <c s="64" r="CT60">
        <v>0.0</v>
      </c>
      <c s="64" r="CU60">
        <v>0.0</v>
      </c>
      <c s="64" r="CV60">
        <v>4.0</v>
      </c>
      <c s="64" r="CW60">
        <v>4.0</v>
      </c>
      <c s="64" r="CX60">
        <v>4.0</v>
      </c>
      <c s="64" r="CY60">
        <v>52.0</v>
      </c>
      <c s="64" r="CZ60">
        <v>4.0</v>
      </c>
    </row>
    <row customHeight="1" r="61" ht="15.0">
      <c t="s" s="62" r="A61">
        <v>1492</v>
      </c>
      <c t="s" s="62" r="B61">
        <v>1493</v>
      </c>
      <c t="s" s="62" r="C61">
        <v>1494</v>
      </c>
      <c t="s" s="62" r="D61">
        <v>1495</v>
      </c>
      <c t="s" s="62" r="E61">
        <v>1496</v>
      </c>
      <c t="s" s="62" r="F61">
        <v>1497</v>
      </c>
      <c t="s" s="63" r="G61">
        <v>1498</v>
      </c>
      <c t="s" s="62" r="H61">
        <v>1499</v>
      </c>
      <c s="64" r="I61">
        <v>14779.0</v>
      </c>
      <c s="64" r="J61">
        <v>13902.0</v>
      </c>
      <c s="64" r="K61">
        <v>12843.0</v>
      </c>
      <c s="64" r="L61">
        <v>9972.0</v>
      </c>
      <c s="64" r="M61">
        <v>6918.0</v>
      </c>
      <c s="64" r="N61">
        <v>4671.0</v>
      </c>
      <c s="64" r="O61">
        <v>33.72</v>
      </c>
      <c s="64" r="P61">
        <v>2557.758969</v>
      </c>
      <c s="64" r="Q61">
        <v>2641.466495</v>
      </c>
      <c s="64" r="R61">
        <v>2941.23259199999</v>
      </c>
      <c s="64" r="S61">
        <v>3623.157912</v>
      </c>
      <c s="64" r="T61">
        <v>2027.88340999999</v>
      </c>
      <c s="64" r="U61">
        <v>987.500622</v>
      </c>
      <c s="64" r="V61">
        <v>2798.0</v>
      </c>
      <c s="64" r="W61">
        <v>3030.0</v>
      </c>
      <c s="64" r="X61">
        <v>3365.0</v>
      </c>
      <c s="64" r="Y61">
        <v>2860.0</v>
      </c>
      <c s="64" r="Z61">
        <v>1215.0</v>
      </c>
      <c s="64" r="AA61">
        <v>634.0</v>
      </c>
      <c s="64" r="AB61">
        <v>6960.736899</v>
      </c>
      <c s="64" r="AC61">
        <v>1283.76993399999</v>
      </c>
      <c s="64" r="AD61">
        <v>1311.749571</v>
      </c>
      <c s="64" r="AE61">
        <v>1350.79149699999</v>
      </c>
      <c s="64" r="AF61">
        <v>1732.569968</v>
      </c>
      <c s="64" r="AG61">
        <v>944.367079999999</v>
      </c>
      <c s="64" r="AH61">
        <v>302.67369</v>
      </c>
      <c s="64" r="AI61">
        <v>34.815159</v>
      </c>
      <c s="64" r="AJ61">
        <v>1829.875158</v>
      </c>
      <c s="64" r="AK61">
        <v>4328.888898</v>
      </c>
      <c s="64" r="AL61">
        <v>801.972843</v>
      </c>
      <c s="64" r="AM61">
        <v>7818.26310099999</v>
      </c>
      <c s="64" r="AN61">
        <v>1273.989035</v>
      </c>
      <c s="64" r="AO61">
        <v>1329.716924</v>
      </c>
      <c s="64" r="AP61">
        <v>1590.44109499999</v>
      </c>
      <c s="64" r="AQ61">
        <v>1890.587944</v>
      </c>
      <c s="64" r="AR61">
        <v>1083.51632999999</v>
      </c>
      <c s="64" r="AS61">
        <v>562.911804999999</v>
      </c>
      <c s="64" r="AT61">
        <v>87.099967</v>
      </c>
      <c s="64" r="AU61">
        <v>1785.865278</v>
      </c>
      <c s="64" r="AV61">
        <v>4856.97449899999</v>
      </c>
      <c s="64" r="AW61">
        <v>1175.423324</v>
      </c>
      <c s="64" r="AX61">
        <v>12213.513348</v>
      </c>
      <c s="64" r="AY61">
        <v>39.175114</v>
      </c>
      <c s="64" r="AZ61">
        <v>389.790580999999</v>
      </c>
      <c s="64" r="BA61">
        <v>1111.80819799999</v>
      </c>
      <c s="64" r="BB61">
        <v>2150.61646699999</v>
      </c>
      <c s="64" r="BC61">
        <v>2395.25043899999</v>
      </c>
      <c s="64" r="BD61">
        <v>1496.104495</v>
      </c>
      <c s="64" r="BE61">
        <v>2838.298397</v>
      </c>
      <c s="64" r="BF61">
        <v>1792.469656</v>
      </c>
      <c s="64" r="BG61">
        <v>11013.0</v>
      </c>
      <c s="64" r="BH61">
        <v>5665.52998699999</v>
      </c>
      <c s="64" r="BI61">
        <v>35.3420619999999</v>
      </c>
      <c s="64" r="BJ61">
        <v>279.298004999999</v>
      </c>
      <c s="64" r="BK61">
        <v>672.951807</v>
      </c>
      <c s="64" r="BL61">
        <v>1003.469585</v>
      </c>
      <c s="64" r="BM61">
        <v>488.705906</v>
      </c>
      <c s="64" r="BN61">
        <v>1243.668136</v>
      </c>
      <c s="64" r="BO61">
        <v>1306.714469</v>
      </c>
      <c s="64" r="BP61">
        <v>635.380016999999</v>
      </c>
      <c s="64" r="BQ61">
        <v>6547.98336199999</v>
      </c>
      <c s="64" r="BR61">
        <v>3.83305199999999</v>
      </c>
      <c s="64" r="BS61">
        <v>110.492577</v>
      </c>
      <c s="64" r="BT61">
        <v>438.856390999999</v>
      </c>
      <c s="64" r="BU61">
        <v>1147.146882</v>
      </c>
      <c s="64" r="BV61">
        <v>1906.544533</v>
      </c>
      <c s="64" r="BW61">
        <v>252.436359</v>
      </c>
      <c s="64" r="BX61">
        <v>1531.583928</v>
      </c>
      <c s="64" r="BY61">
        <v>1157.089639</v>
      </c>
      <c s="64" r="BZ61">
        <v>1798.24382599999</v>
      </c>
      <c s="64" r="CA61">
        <v>0.0</v>
      </c>
      <c s="64" r="CB61">
        <v>23.952696</v>
      </c>
      <c s="64" r="CC61">
        <v>9.71099599999999</v>
      </c>
      <c s="64" r="CD61">
        <v>127.146681</v>
      </c>
      <c s="64" r="CE61">
        <v>276.959843999999</v>
      </c>
      <c s="64" r="CF61">
        <v>247.382923</v>
      </c>
      <c s="64" r="CG61">
        <v>0.0</v>
      </c>
      <c s="64" r="CH61">
        <v>1113.09068499999</v>
      </c>
      <c s="64" r="CI61">
        <v>6216.478019</v>
      </c>
      <c s="64" r="CJ61">
        <v>27.9620989999999</v>
      </c>
      <c s="64" r="CK61">
        <v>270.503201999999</v>
      </c>
      <c s="64" r="CL61">
        <v>910.297507999999</v>
      </c>
      <c s="64" r="CM61">
        <v>1716.728433</v>
      </c>
      <c s="64" r="CN61">
        <v>1763.197631</v>
      </c>
      <c s="64" r="CO61">
        <v>1065.977667</v>
      </c>
      <c s="64" r="CP61">
        <v>26.343944</v>
      </c>
      <c s="64" r="CQ61">
        <v>435.467534</v>
      </c>
      <c s="64" r="CR61">
        <v>4198.79150399999</v>
      </c>
      <c s="64" r="CS61">
        <v>11.213015</v>
      </c>
      <c s="64" r="CT61">
        <v>95.3346829999999</v>
      </c>
      <c s="64" r="CU61">
        <v>191.799693999999</v>
      </c>
      <c s="64" r="CV61">
        <v>306.741354</v>
      </c>
      <c s="64" r="CW61">
        <v>355.092964999999</v>
      </c>
      <c s="64" r="CX61">
        <v>182.743905</v>
      </c>
      <c s="64" r="CY61">
        <v>2811.95445299999</v>
      </c>
      <c s="64" r="CZ61">
        <v>243.911437</v>
      </c>
    </row>
    <row customHeight="1" r="62" ht="15.0">
      <c t="s" s="62" r="A62">
        <v>1500</v>
      </c>
      <c t="s" s="62" r="B62">
        <v>1501</v>
      </c>
      <c t="s" s="62" r="C62">
        <v>1502</v>
      </c>
      <c t="s" s="62" r="D62">
        <v>1503</v>
      </c>
      <c t="s" s="62" r="E62">
        <v>1504</v>
      </c>
      <c t="s" s="62" r="F62">
        <v>1505</v>
      </c>
      <c t="s" s="63" r="G62">
        <v>1506</v>
      </c>
      <c t="s" s="62" r="H62">
        <v>1507</v>
      </c>
      <c s="64" r="I62">
        <v>872.0</v>
      </c>
      <c s="64" r="J62">
        <v>711.0</v>
      </c>
      <c s="64" r="K62">
        <v>701.0</v>
      </c>
      <c s="64" r="L62">
        <v>666.0</v>
      </c>
      <c s="64" r="M62">
        <v>782.0</v>
      </c>
      <c s="64" r="N62">
        <v>836.0</v>
      </c>
      <c s="64" r="O62">
        <v>29.76</v>
      </c>
      <c s="64" r="P62">
        <v>174.996579</v>
      </c>
      <c s="64" r="Q62">
        <v>116.332953</v>
      </c>
      <c s="64" r="R62">
        <v>169.030787</v>
      </c>
      <c s="64" r="S62">
        <v>199.854048</v>
      </c>
      <c s="64" r="T62">
        <v>120.310148</v>
      </c>
      <c s="64" r="U62">
        <v>91.475485</v>
      </c>
      <c s="64" r="V62">
        <v>131.0</v>
      </c>
      <c s="64" r="W62">
        <v>100.0</v>
      </c>
      <c s="64" r="X62">
        <v>150.0</v>
      </c>
      <c s="64" r="Y62">
        <v>123.0</v>
      </c>
      <c s="64" r="Z62">
        <v>140.0</v>
      </c>
      <c s="64" r="AA62">
        <v>67.0</v>
      </c>
      <c s="64" r="AB62">
        <v>436.497148999999</v>
      </c>
      <c s="64" r="AC62">
        <v>89.4868869999999</v>
      </c>
      <c s="64" r="AD62">
        <v>64.629418</v>
      </c>
      <c s="64" r="AE62">
        <v>80.5381979999999</v>
      </c>
      <c s="64" r="AF62">
        <v>102.412771</v>
      </c>
      <c s="64" r="AG62">
        <v>57.669327</v>
      </c>
      <c s="64" r="AH62">
        <v>38.7776509999999</v>
      </c>
      <c s="64" r="AI62">
        <v>2.982896</v>
      </c>
      <c s="64" r="AJ62">
        <v>116.332953</v>
      </c>
      <c s="64" r="AK62">
        <v>248.574686</v>
      </c>
      <c s="64" r="AL62">
        <v>71.58951</v>
      </c>
      <c s="64" r="AM62">
        <v>435.502851</v>
      </c>
      <c s="64" r="AN62">
        <v>85.509692</v>
      </c>
      <c s="64" r="AO62">
        <v>51.703535</v>
      </c>
      <c s="64" r="AP62">
        <v>88.4925879999999</v>
      </c>
      <c s="64" r="AQ62">
        <v>97.4412769999999</v>
      </c>
      <c s="64" r="AR62">
        <v>62.640821</v>
      </c>
      <c s="64" r="AS62">
        <v>48.7206389999999</v>
      </c>
      <c s="64" r="AT62">
        <v>0.994299</v>
      </c>
      <c s="64" r="AU62">
        <v>110.367161</v>
      </c>
      <c s="64" r="AV62">
        <v>242.608893999999</v>
      </c>
      <c s="64" r="AW62">
        <v>82.526796</v>
      </c>
      <c s="64" r="AX62">
        <v>668.168757</v>
      </c>
      <c s="64" r="AY62">
        <v>31.81756</v>
      </c>
      <c s="64" r="AZ62">
        <v>51.703535</v>
      </c>
      <c s="64" r="BA62">
        <v>23.86317</v>
      </c>
      <c s="64" r="BB62">
        <v>59.6579249999999</v>
      </c>
      <c s="64" r="BC62">
        <v>107.384265</v>
      </c>
      <c s="64" r="BD62">
        <v>143.179019</v>
      </c>
      <c s="64" r="BE62">
        <v>186.928164</v>
      </c>
      <c s="64" r="BF62">
        <v>63.63512</v>
      </c>
      <c s="64" r="BG62">
        <v>560.0</v>
      </c>
      <c s="64" r="BH62">
        <v>338.061574</v>
      </c>
      <c s="64" r="BI62">
        <v>19.8859749999999</v>
      </c>
      <c s="64" r="BJ62">
        <v>43.7491449999999</v>
      </c>
      <c s="64" r="BK62">
        <v>15.90878</v>
      </c>
      <c s="64" r="BL62">
        <v>19.8859749999999</v>
      </c>
      <c s="64" r="BM62">
        <v>7.95439</v>
      </c>
      <c s="64" r="BN62">
        <v>119.315849</v>
      </c>
      <c s="64" r="BO62">
        <v>87.4982899999999</v>
      </c>
      <c s="64" r="BP62">
        <v>23.86317</v>
      </c>
      <c s="64" r="BQ62">
        <v>330.107184</v>
      </c>
      <c s="64" r="BR62">
        <v>11.931585</v>
      </c>
      <c s="64" r="BS62">
        <v>7.95439</v>
      </c>
      <c s="64" r="BT62">
        <v>7.95439</v>
      </c>
      <c s="64" r="BU62">
        <v>39.7719499999999</v>
      </c>
      <c s="64" r="BV62">
        <v>99.4298749999999</v>
      </c>
      <c s="64" r="BW62">
        <v>23.86317</v>
      </c>
      <c s="64" r="BX62">
        <v>99.4298749999999</v>
      </c>
      <c s="64" r="BY62">
        <v>39.7719499999999</v>
      </c>
      <c s="64" r="BZ62">
        <v>63.63512</v>
      </c>
      <c s="64" r="CA62">
        <v>0.0</v>
      </c>
      <c s="64" r="CB62">
        <v>0.0</v>
      </c>
      <c s="64" r="CC62">
        <v>0.0</v>
      </c>
      <c s="64" r="CD62">
        <v>0.0</v>
      </c>
      <c s="64" r="CE62">
        <v>7.95439</v>
      </c>
      <c s="64" r="CF62">
        <v>23.86317</v>
      </c>
      <c s="64" r="CG62">
        <v>0.0</v>
      </c>
      <c s="64" r="CH62">
        <v>31.81756</v>
      </c>
      <c s="64" r="CI62">
        <v>349.993157999999</v>
      </c>
      <c s="64" r="CJ62">
        <v>23.86317</v>
      </c>
      <c s="64" r="CK62">
        <v>35.794755</v>
      </c>
      <c s="64" r="CL62">
        <v>23.86317</v>
      </c>
      <c s="64" r="CM62">
        <v>39.7719499999999</v>
      </c>
      <c s="64" r="CN62">
        <v>91.475485</v>
      </c>
      <c s="64" r="CO62">
        <v>115.338655</v>
      </c>
      <c s="64" r="CP62">
        <v>0.0</v>
      </c>
      <c s="64" r="CQ62">
        <v>19.8859749999999</v>
      </c>
      <c s="64" r="CR62">
        <v>254.540479</v>
      </c>
      <c s="64" r="CS62">
        <v>7.95439</v>
      </c>
      <c s="64" r="CT62">
        <v>15.90878</v>
      </c>
      <c s="64" r="CU62">
        <v>0.0</v>
      </c>
      <c s="64" r="CV62">
        <v>19.8859749999999</v>
      </c>
      <c s="64" r="CW62">
        <v>7.95439</v>
      </c>
      <c s="64" r="CX62">
        <v>3.977195</v>
      </c>
      <c s="64" r="CY62">
        <v>186.928164</v>
      </c>
      <c s="64" r="CZ62">
        <v>11.931585</v>
      </c>
    </row>
    <row customHeight="1" r="63" ht="15.0">
      <c t="s" s="62" r="A63">
        <v>1508</v>
      </c>
      <c t="s" s="62" r="B63">
        <v>1509</v>
      </c>
      <c t="s" s="62" r="C63">
        <v>1510</v>
      </c>
      <c t="s" s="62" r="D63">
        <v>1511</v>
      </c>
      <c t="s" s="62" r="E63">
        <v>1512</v>
      </c>
      <c t="s" s="62" r="F63">
        <v>1513</v>
      </c>
      <c t="s" s="63" r="G63">
        <v>1514</v>
      </c>
      <c t="s" s="62" r="H63">
        <v>1515</v>
      </c>
      <c s="64" r="I63">
        <v>4802.0</v>
      </c>
      <c s="64" r="J63">
        <v>4668.0</v>
      </c>
      <c s="64" r="K63">
        <v>4286.0</v>
      </c>
      <c s="64" r="L63">
        <v>4559.0</v>
      </c>
      <c s="64" r="M63">
        <v>4051.0</v>
      </c>
      <c s="64" r="N63">
        <v>4355.0</v>
      </c>
      <c s="64" r="O63">
        <v>6.42</v>
      </c>
      <c s="64" r="P63">
        <v>865.835725</v>
      </c>
      <c s="64" r="Q63">
        <v>891.946947</v>
      </c>
      <c s="64" r="R63">
        <v>892.860382999999</v>
      </c>
      <c s="64" r="S63">
        <v>948.76106</v>
      </c>
      <c s="64" r="T63">
        <v>595.353458</v>
      </c>
      <c s="64" r="U63">
        <v>607.242429</v>
      </c>
      <c s="64" r="V63">
        <v>901.0</v>
      </c>
      <c s="64" r="W63">
        <v>911.0</v>
      </c>
      <c s="64" r="X63">
        <v>1000.0</v>
      </c>
      <c s="64" r="Y63">
        <v>753.0</v>
      </c>
      <c s="64" r="Z63">
        <v>589.0</v>
      </c>
      <c s="64" r="AA63">
        <v>514.0</v>
      </c>
      <c s="64" r="AB63">
        <v>2234.35161</v>
      </c>
      <c s="64" r="AC63">
        <v>422.99318</v>
      </c>
      <c s="64" r="AD63">
        <v>456.719173</v>
      </c>
      <c s="64" r="AE63">
        <v>428.614687</v>
      </c>
      <c s="64" r="AF63">
        <v>457.089191</v>
      </c>
      <c s="64" r="AG63">
        <v>262.793752999999</v>
      </c>
      <c s="64" r="AH63">
        <v>190.160759</v>
      </c>
      <c s="64" r="AI63">
        <v>15.980867</v>
      </c>
      <c s="64" r="AJ63">
        <v>566.146612</v>
      </c>
      <c s="64" r="AK63">
        <v>1304.890985</v>
      </c>
      <c s="64" r="AL63">
        <v>363.314011999999</v>
      </c>
      <c s="64" r="AM63">
        <v>2567.64838999999</v>
      </c>
      <c s="64" r="AN63">
        <v>442.842543999999</v>
      </c>
      <c s="64" r="AO63">
        <v>435.227774</v>
      </c>
      <c s="64" r="AP63">
        <v>464.245696</v>
      </c>
      <c s="64" r="AQ63">
        <v>491.671869</v>
      </c>
      <c s="64" r="AR63">
        <v>332.559704</v>
      </c>
      <c s="64" r="AS63">
        <v>342.744106999999</v>
      </c>
      <c s="64" r="AT63">
        <v>58.3566969999999</v>
      </c>
      <c s="64" r="AU63">
        <v>602.184307999999</v>
      </c>
      <c s="64" r="AV63">
        <v>1378.300613</v>
      </c>
      <c s="64" r="AW63">
        <v>587.163469999999</v>
      </c>
      <c s="64" r="AX63">
        <v>3847.246568</v>
      </c>
      <c s="64" r="AY63">
        <v>12.216346</v>
      </c>
      <c s="64" r="AZ63">
        <v>61.033419</v>
      </c>
      <c s="64" r="BA63">
        <v>207.677883</v>
      </c>
      <c s="64" r="BB63">
        <v>586.384610999999</v>
      </c>
      <c s="64" r="BC63">
        <v>663.706492</v>
      </c>
      <c s="64" r="BD63">
        <v>631.325154</v>
      </c>
      <c s="64" r="BE63">
        <v>1106.75890499999</v>
      </c>
      <c s="64" r="BF63">
        <v>578.143758</v>
      </c>
      <c s="64" r="BG63">
        <v>3637.0</v>
      </c>
      <c s="64" r="BH63">
        <v>1707.59589099999</v>
      </c>
      <c s="64" r="BI63">
        <v>12.216346</v>
      </c>
      <c s="64" r="BJ63">
        <v>44.7449579999999</v>
      </c>
      <c s="64" r="BK63">
        <v>122.163461</v>
      </c>
      <c s="64" r="BL63">
        <v>325.769228</v>
      </c>
      <c s="64" r="BM63">
        <v>134.379807</v>
      </c>
      <c s="64" r="BN63">
        <v>460.29631</v>
      </c>
      <c s="64" r="BO63">
        <v>465.598366</v>
      </c>
      <c s="64" r="BP63">
        <v>142.427415999999</v>
      </c>
      <c s="64" r="BQ63">
        <v>2139.650677</v>
      </c>
      <c s="64" r="BR63">
        <v>0.0</v>
      </c>
      <c s="64" r="BS63">
        <v>16.288461</v>
      </c>
      <c s="64" r="BT63">
        <v>85.5144219999999</v>
      </c>
      <c s="64" r="BU63">
        <v>260.615383</v>
      </c>
      <c s="64" r="BV63">
        <v>529.326685</v>
      </c>
      <c s="64" r="BW63">
        <v>171.028844999999</v>
      </c>
      <c s="64" r="BX63">
        <v>641.160538999999</v>
      </c>
      <c s="64" r="BY63">
        <v>435.716342999999</v>
      </c>
      <c s="64" r="BZ63">
        <v>472.221228999999</v>
      </c>
      <c s="64" r="CA63">
        <v>0.0</v>
      </c>
      <c s="64" r="CB63">
        <v>4.023805</v>
      </c>
      <c s="64" r="CC63">
        <v>4.072115</v>
      </c>
      <c s="64" r="CD63">
        <v>48.8653839999999</v>
      </c>
      <c s="64" r="CE63">
        <v>93.610342</v>
      </c>
      <c s="64" r="CF63">
        <v>89.6356289999999</v>
      </c>
      <c s="64" r="CG63">
        <v>0.0</v>
      </c>
      <c s="64" r="CH63">
        <v>232.013952999999</v>
      </c>
      <c s="64" r="CI63">
        <v>1918.06451399999</v>
      </c>
      <c s="64" r="CJ63">
        <v>4.072115</v>
      </c>
      <c s="64" r="CK63">
        <v>40.7211539999999</v>
      </c>
      <c s="64" r="CL63">
        <v>166.956729</v>
      </c>
      <c s="64" r="CM63">
        <v>504.942303999999</v>
      </c>
      <c s="64" r="CN63">
        <v>529.374996</v>
      </c>
      <c s="64" r="CO63">
        <v>452.102986999999</v>
      </c>
      <c s="64" r="CP63">
        <v>0.0</v>
      </c>
      <c s="64" r="CQ63">
        <v>219.894229</v>
      </c>
      <c s="64" r="CR63">
        <v>1456.960825</v>
      </c>
      <c s="64" r="CS63">
        <v>8.14423099999999</v>
      </c>
      <c s="64" r="CT63">
        <v>16.288461</v>
      </c>
      <c s="64" r="CU63">
        <v>36.6490379999999</v>
      </c>
      <c s="64" r="CV63">
        <v>32.576923</v>
      </c>
      <c s="64" r="CW63">
        <v>40.7211539999999</v>
      </c>
      <c s="64" r="CX63">
        <v>89.586538</v>
      </c>
      <c s="64" r="CY63">
        <v>1106.75890499999</v>
      </c>
      <c s="64" r="CZ63">
        <v>126.235575999999</v>
      </c>
    </row>
    <row customHeight="1" r="64" ht="15.0">
      <c t="s" s="62" r="A64">
        <v>1516</v>
      </c>
      <c t="s" s="62" r="B64">
        <v>1517</v>
      </c>
      <c t="s" s="62" r="C64">
        <v>1518</v>
      </c>
      <c t="s" s="62" r="D64">
        <v>1519</v>
      </c>
      <c t="s" s="62" r="E64">
        <v>1520</v>
      </c>
      <c t="s" s="62" r="F64">
        <v>1521</v>
      </c>
      <c t="s" s="63" r="G64">
        <v>1522</v>
      </c>
      <c t="s" s="62" r="H64">
        <v>1523</v>
      </c>
      <c s="64" r="I64">
        <v>310.0</v>
      </c>
      <c s="64" r="J64">
        <v>249.0</v>
      </c>
      <c s="64" r="K64">
        <v>201.0</v>
      </c>
      <c s="64" r="L64">
        <v>171.0</v>
      </c>
      <c s="64" r="M64">
        <v>162.0</v>
      </c>
      <c s="64" r="N64">
        <v>168.0</v>
      </c>
      <c s="64" r="O64">
        <v>2.5</v>
      </c>
      <c s="64" r="P64">
        <v>68.4491419999999</v>
      </c>
      <c s="64" r="Q64">
        <v>47.914399</v>
      </c>
      <c s="64" r="R64">
        <v>81.1611249999999</v>
      </c>
      <c s="64" r="S64">
        <v>77.272918</v>
      </c>
      <c s="64" r="T64">
        <v>24.4461219999999</v>
      </c>
      <c s="64" r="U64">
        <v>10.756294</v>
      </c>
      <c s="64" r="V64">
        <v>63.0</v>
      </c>
      <c s="64" r="W64">
        <v>43.0</v>
      </c>
      <c s="64" r="X64">
        <v>66.0</v>
      </c>
      <c s="64" r="Y64">
        <v>34.0</v>
      </c>
      <c s="64" r="Z64">
        <v>29.0</v>
      </c>
      <c s="64" r="AA64">
        <v>14.0</v>
      </c>
      <c s="64" r="AB64">
        <v>164.301112999999</v>
      </c>
      <c s="64" r="AC64">
        <v>39.113795</v>
      </c>
      <c s="64" r="AD64">
        <v>27.379657</v>
      </c>
      <c s="64" r="AE64">
        <v>38.13595</v>
      </c>
      <c s="64" r="AF64">
        <v>44.026192</v>
      </c>
      <c s="64" r="AG64">
        <v>12.711983</v>
      </c>
      <c s="64" r="AH64">
        <v>2.933535</v>
      </c>
      <c s="64" r="AI64">
        <v>0.0</v>
      </c>
      <c s="64" r="AJ64">
        <v>54.7593129999999</v>
      </c>
      <c s="64" r="AK64">
        <v>100.741196</v>
      </c>
      <c s="64" r="AL64">
        <v>8.80060399999999</v>
      </c>
      <c s="64" r="AM64">
        <v>145.698887</v>
      </c>
      <c s="64" r="AN64">
        <v>29.335346</v>
      </c>
      <c s="64" r="AO64">
        <v>20.534742</v>
      </c>
      <c s="64" r="AP64">
        <v>43.0251749999999</v>
      </c>
      <c s="64" r="AQ64">
        <v>33.246726</v>
      </c>
      <c s="64" r="AR64">
        <v>11.734139</v>
      </c>
      <c s="64" r="AS64">
        <v>7.82275899999999</v>
      </c>
      <c s="64" r="AT64">
        <v>0.0</v>
      </c>
      <c s="64" r="AU64">
        <v>39.113795</v>
      </c>
      <c s="64" r="AV64">
        <v>93.8731089999999</v>
      </c>
      <c s="64" r="AW64">
        <v>12.711983</v>
      </c>
      <c s="64" r="AX64">
        <v>242.505529999999</v>
      </c>
      <c s="64" r="AY64">
        <v>0.0</v>
      </c>
      <c s="64" r="AZ64">
        <v>15.6455179999999</v>
      </c>
      <c s="64" r="BA64">
        <v>11.734139</v>
      </c>
      <c s="64" r="BB64">
        <v>43.0251749999999</v>
      </c>
      <c s="64" r="BC64">
        <v>43.0251749999999</v>
      </c>
      <c s="64" r="BD64">
        <v>50.847934</v>
      </c>
      <c s="64" r="BE64">
        <v>39.113795</v>
      </c>
      <c s="64" r="BF64">
        <v>39.113795</v>
      </c>
      <c s="64" r="BG64">
        <v>184.0</v>
      </c>
      <c s="64" r="BH64">
        <v>121.252765</v>
      </c>
      <c s="64" r="BI64">
        <v>0.0</v>
      </c>
      <c s="64" r="BJ64">
        <v>15.6455179999999</v>
      </c>
      <c s="64" r="BK64">
        <v>7.82275899999999</v>
      </c>
      <c s="64" r="BL64">
        <v>23.468277</v>
      </c>
      <c s="64" r="BM64">
        <v>7.82275899999999</v>
      </c>
      <c s="64" r="BN64">
        <v>27.379657</v>
      </c>
      <c s="64" r="BO64">
        <v>15.6455179999999</v>
      </c>
      <c s="64" r="BP64">
        <v>23.468277</v>
      </c>
      <c s="64" r="BQ64">
        <v>121.252765</v>
      </c>
      <c s="64" r="BR64">
        <v>0.0</v>
      </c>
      <c s="64" r="BS64">
        <v>0.0</v>
      </c>
      <c s="64" r="BT64">
        <v>3.91137999999999</v>
      </c>
      <c s="64" r="BU64">
        <v>19.556898</v>
      </c>
      <c s="64" r="BV64">
        <v>35.2024159999999</v>
      </c>
      <c s="64" r="BW64">
        <v>23.468277</v>
      </c>
      <c s="64" r="BX64">
        <v>23.468277</v>
      </c>
      <c s="64" r="BY64">
        <v>15.6455179999999</v>
      </c>
      <c s="64" r="BZ64">
        <v>31.2910359999999</v>
      </c>
      <c s="64" r="CA64">
        <v>0.0</v>
      </c>
      <c s="64" r="CB64">
        <v>0.0</v>
      </c>
      <c s="64" r="CC64">
        <v>0.0</v>
      </c>
      <c s="64" r="CD64">
        <v>0.0</v>
      </c>
      <c s="64" r="CE64">
        <v>0.0</v>
      </c>
      <c s="64" r="CF64">
        <v>3.91137999999999</v>
      </c>
      <c s="64" r="CG64">
        <v>0.0</v>
      </c>
      <c s="64" r="CH64">
        <v>27.379657</v>
      </c>
      <c s="64" r="CI64">
        <v>152.543801</v>
      </c>
      <c s="64" r="CJ64">
        <v>0.0</v>
      </c>
      <c s="64" r="CK64">
        <v>15.6455179999999</v>
      </c>
      <c s="64" r="CL64">
        <v>3.91137999999999</v>
      </c>
      <c s="64" r="CM64">
        <v>43.0251749999999</v>
      </c>
      <c s="64" r="CN64">
        <v>43.0251749999999</v>
      </c>
      <c s="64" r="CO64">
        <v>39.113795</v>
      </c>
      <c s="64" r="CP64">
        <v>0.0</v>
      </c>
      <c s="64" r="CQ64">
        <v>7.82275899999999</v>
      </c>
      <c s="64" r="CR64">
        <v>58.670693</v>
      </c>
      <c s="64" r="CS64">
        <v>0.0</v>
      </c>
      <c s="64" r="CT64">
        <v>0.0</v>
      </c>
      <c s="64" r="CU64">
        <v>7.82275899999999</v>
      </c>
      <c s="64" r="CV64">
        <v>0.0</v>
      </c>
      <c s="64" r="CW64">
        <v>0.0</v>
      </c>
      <c s="64" r="CX64">
        <v>7.82275899999999</v>
      </c>
      <c s="64" r="CY64">
        <v>39.113795</v>
      </c>
      <c s="64" r="CZ64">
        <v>3.91137999999999</v>
      </c>
    </row>
    <row customHeight="1" r="65" ht="15.0">
      <c t="s" s="62" r="A65">
        <v>1524</v>
      </c>
      <c t="s" s="62" r="B65">
        <v>1525</v>
      </c>
      <c t="s" s="62" r="C65">
        <v>1526</v>
      </c>
      <c t="s" s="62" r="D65">
        <v>1527</v>
      </c>
      <c t="s" s="62" r="E65">
        <v>1528</v>
      </c>
      <c t="s" s="62" r="F65">
        <v>1529</v>
      </c>
      <c t="s" s="63" r="G65">
        <v>1530</v>
      </c>
      <c t="s" s="62" r="H65">
        <v>1531</v>
      </c>
      <c s="64" r="I65">
        <v>476.0</v>
      </c>
      <c s="64" r="J65">
        <v>436.0</v>
      </c>
      <c s="64" r="K65">
        <v>446.0</v>
      </c>
      <c s="64" r="L65">
        <v>398.0</v>
      </c>
      <c s="64" r="M65">
        <v>365.0</v>
      </c>
      <c s="64" r="N65">
        <v>448.0</v>
      </c>
      <c s="64" r="O65">
        <v>5.8</v>
      </c>
      <c s="64" r="P65">
        <v>105.57003</v>
      </c>
      <c s="64" r="Q65">
        <v>78.505886</v>
      </c>
      <c s="64" r="R65">
        <v>105.57003</v>
      </c>
      <c s="64" r="S65">
        <v>107.406031</v>
      </c>
      <c s="64" r="T65">
        <v>45.900013</v>
      </c>
      <c s="64" r="U65">
        <v>33.0480099999999</v>
      </c>
      <c s="64" r="V65">
        <v>77.0</v>
      </c>
      <c s="64" r="W65">
        <v>77.0</v>
      </c>
      <c s="64" r="X65">
        <v>110.0</v>
      </c>
      <c s="64" r="Y65">
        <v>72.0</v>
      </c>
      <c s="64" r="Z65">
        <v>59.0</v>
      </c>
      <c s="64" r="AA65">
        <v>41.0</v>
      </c>
      <c s="64" r="AB65">
        <v>252.602949</v>
      </c>
      <c s="64" r="AC65">
        <v>58.752017</v>
      </c>
      <c s="64" r="AD65">
        <v>46.9708899999999</v>
      </c>
      <c s="64" r="AE65">
        <v>53.2440149999999</v>
      </c>
      <c s="64" r="AF65">
        <v>57.834017</v>
      </c>
      <c s="64" r="AG65">
        <v>23.8680069999999</v>
      </c>
      <c s="64" r="AH65">
        <v>11.934003</v>
      </c>
      <c s="64" r="AI65">
        <v>0.0</v>
      </c>
      <c s="64" r="AJ65">
        <v>86.121915</v>
      </c>
      <c s="64" r="AK65">
        <v>139.859027</v>
      </c>
      <c s="64" r="AL65">
        <v>26.622008</v>
      </c>
      <c s="64" r="AM65">
        <v>223.397051</v>
      </c>
      <c s="64" r="AN65">
        <v>46.818013</v>
      </c>
      <c s="64" r="AO65">
        <v>31.5349949999999</v>
      </c>
      <c s="64" r="AP65">
        <v>52.3260149999999</v>
      </c>
      <c s="64" r="AQ65">
        <v>49.572014</v>
      </c>
      <c s="64" r="AR65">
        <v>22.0320059999999</v>
      </c>
      <c s="64" r="AS65">
        <v>17.442005</v>
      </c>
      <c s="64" r="AT65">
        <v>3.67200099999999</v>
      </c>
      <c s="64" r="AU65">
        <v>57.2390029999999</v>
      </c>
      <c s="64" r="AV65">
        <v>134.946039</v>
      </c>
      <c s="64" r="AW65">
        <v>31.2120089999999</v>
      </c>
      <c s="64" r="AX65">
        <v>371.075942</v>
      </c>
      <c s="64" r="AY65">
        <v>0.0</v>
      </c>
      <c s="64" r="AZ65">
        <v>14.6880039999999</v>
      </c>
      <c s="64" r="BA65">
        <v>36.720011</v>
      </c>
      <c s="64" r="BB65">
        <v>95.4720269999999</v>
      </c>
      <c s="64" r="BC65">
        <v>25.704007</v>
      </c>
      <c s="64" r="BD65">
        <v>51.4080149999999</v>
      </c>
      <c s="64" r="BE65">
        <v>73.440021</v>
      </c>
      <c s="64" r="BF65">
        <v>73.6438569999999</v>
      </c>
      <c s="64" r="BG65">
        <v>344.0</v>
      </c>
      <c s="64" r="BH65">
        <v>213.179897</v>
      </c>
      <c s="64" r="BI65">
        <v>0.0</v>
      </c>
      <c s="64" r="BJ65">
        <v>14.6880039999999</v>
      </c>
      <c s="64" r="BK65">
        <v>18.360005</v>
      </c>
      <c s="64" r="BL65">
        <v>51.4080149999999</v>
      </c>
      <c s="64" r="BM65">
        <v>7.34400199999999</v>
      </c>
      <c s="64" r="BN65">
        <v>40.392012</v>
      </c>
      <c s="64" r="BO65">
        <v>40.392012</v>
      </c>
      <c s="64" r="BP65">
        <v>40.5958469999999</v>
      </c>
      <c s="64" r="BQ65">
        <v>157.896044999999</v>
      </c>
      <c s="64" r="BR65">
        <v>0.0</v>
      </c>
      <c s="64" r="BS65">
        <v>0.0</v>
      </c>
      <c s="64" r="BT65">
        <v>18.360005</v>
      </c>
      <c s="64" r="BU65">
        <v>44.064013</v>
      </c>
      <c s="64" r="BV65">
        <v>18.360005</v>
      </c>
      <c s="64" r="BW65">
        <v>11.016003</v>
      </c>
      <c s="64" r="BX65">
        <v>33.0480099999999</v>
      </c>
      <c s="64" r="BY65">
        <v>33.0480099999999</v>
      </c>
      <c s="64" r="BZ65">
        <v>47.939849</v>
      </c>
      <c s="64" r="CA65">
        <v>0.0</v>
      </c>
      <c s="64" r="CB65">
        <v>0.0</v>
      </c>
      <c s="64" r="CC65">
        <v>0.0</v>
      </c>
      <c s="64" r="CD65">
        <v>11.016003</v>
      </c>
      <c s="64" r="CE65">
        <v>0.0</v>
      </c>
      <c s="64" r="CF65">
        <v>0.0</v>
      </c>
      <c s="64" r="CG65">
        <v>0.0</v>
      </c>
      <c s="64" r="CH65">
        <v>36.9238459999999</v>
      </c>
      <c s="64" r="CI65">
        <v>187.272054</v>
      </c>
      <c s="64" r="CJ65">
        <v>0.0</v>
      </c>
      <c s="64" r="CK65">
        <v>7.34400199999999</v>
      </c>
      <c s="64" r="CL65">
        <v>25.704007</v>
      </c>
      <c s="64" r="CM65">
        <v>73.440021</v>
      </c>
      <c s="64" r="CN65">
        <v>14.6880039999999</v>
      </c>
      <c s="64" r="CO65">
        <v>47.7360139999999</v>
      </c>
      <c s="64" r="CP65">
        <v>0.0</v>
      </c>
      <c s="64" r="CQ65">
        <v>18.360005</v>
      </c>
      <c s="64" r="CR65">
        <v>135.864038999999</v>
      </c>
      <c s="64" r="CS65">
        <v>0.0</v>
      </c>
      <c s="64" r="CT65">
        <v>7.34400199999999</v>
      </c>
      <c s="64" r="CU65">
        <v>11.016003</v>
      </c>
      <c s="64" r="CV65">
        <v>11.016003</v>
      </c>
      <c s="64" r="CW65">
        <v>11.016003</v>
      </c>
      <c s="64" r="CX65">
        <v>3.67200099999999</v>
      </c>
      <c s="64" r="CY65">
        <v>73.440021</v>
      </c>
      <c s="64" r="CZ65">
        <v>18.360005</v>
      </c>
    </row>
    <row customHeight="1" r="66" ht="15.0">
      <c t="s" s="62" r="A66">
        <v>1532</v>
      </c>
      <c t="s" s="62" r="B66">
        <v>1533</v>
      </c>
      <c t="s" s="62" r="C66">
        <v>1534</v>
      </c>
      <c t="s" s="62" r="D66">
        <v>1535</v>
      </c>
      <c t="s" s="62" r="E66">
        <v>1536</v>
      </c>
      <c t="s" s="62" r="F66">
        <v>1537</v>
      </c>
      <c t="s" s="63" r="G66">
        <v>1538</v>
      </c>
      <c t="s" s="62" r="H66">
        <v>1539</v>
      </c>
      <c s="64" r="I66">
        <v>806.0</v>
      </c>
      <c s="64" r="J66">
        <v>734.0</v>
      </c>
      <c s="64" r="K66">
        <v>679.0</v>
      </c>
      <c s="64" r="L66">
        <v>623.0</v>
      </c>
      <c s="64" r="M66">
        <v>418.0</v>
      </c>
      <c s="64" r="N66">
        <v>275.0</v>
      </c>
      <c s="64" r="O66">
        <v>4.29</v>
      </c>
      <c s="64" r="P66">
        <v>163.0</v>
      </c>
      <c s="64" r="Q66">
        <v>102.0</v>
      </c>
      <c s="64" r="R66">
        <v>176.0</v>
      </c>
      <c s="64" r="S66">
        <v>200.0</v>
      </c>
      <c s="64" r="T66">
        <v>120.0</v>
      </c>
      <c s="64" r="U66">
        <v>45.0</v>
      </c>
      <c s="64" r="V66">
        <v>139.0</v>
      </c>
      <c s="64" r="W66">
        <v>123.0</v>
      </c>
      <c s="64" r="X66">
        <v>173.0</v>
      </c>
      <c s="64" r="Y66">
        <v>173.0</v>
      </c>
      <c s="64" r="Z66">
        <v>95.0</v>
      </c>
      <c s="64" r="AA66">
        <v>31.0</v>
      </c>
      <c s="64" r="AB66">
        <v>397.0</v>
      </c>
      <c s="64" r="AC66">
        <v>74.0</v>
      </c>
      <c s="64" r="AD66">
        <v>61.0</v>
      </c>
      <c s="64" r="AE66">
        <v>88.0</v>
      </c>
      <c s="64" r="AF66">
        <v>96.0</v>
      </c>
      <c s="64" r="AG66">
        <v>60.0</v>
      </c>
      <c s="64" r="AH66">
        <v>17.0</v>
      </c>
      <c s="64" r="AI66">
        <v>1.0</v>
      </c>
      <c s="64" r="AJ66">
        <v>104.0</v>
      </c>
      <c s="64" r="AK66">
        <v>240.0</v>
      </c>
      <c s="64" r="AL66">
        <v>53.0</v>
      </c>
      <c s="64" r="AM66">
        <v>409.0</v>
      </c>
      <c s="64" r="AN66">
        <v>89.0</v>
      </c>
      <c s="64" r="AO66">
        <v>41.0</v>
      </c>
      <c s="64" r="AP66">
        <v>88.0</v>
      </c>
      <c s="64" r="AQ66">
        <v>104.0</v>
      </c>
      <c s="64" r="AR66">
        <v>60.0</v>
      </c>
      <c s="64" r="AS66">
        <v>26.0</v>
      </c>
      <c s="64" r="AT66">
        <v>1.0</v>
      </c>
      <c s="64" r="AU66">
        <v>105.0</v>
      </c>
      <c s="64" r="AV66">
        <v>241.0</v>
      </c>
      <c s="64" r="AW66">
        <v>63.0</v>
      </c>
      <c s="64" r="AX66">
        <v>672.0</v>
      </c>
      <c s="64" r="AY66">
        <v>12.0</v>
      </c>
      <c s="64" r="AZ66">
        <v>24.0</v>
      </c>
      <c s="64" r="BA66">
        <v>36.0</v>
      </c>
      <c s="64" r="BB66">
        <v>144.0</v>
      </c>
      <c s="64" r="BC66">
        <v>88.0</v>
      </c>
      <c s="64" r="BD66">
        <v>72.0</v>
      </c>
      <c s="64" r="BE66">
        <v>208.0</v>
      </c>
      <c s="64" r="BF66">
        <v>88.0</v>
      </c>
      <c s="64" r="BG66">
        <v>600.0</v>
      </c>
      <c s="64" r="BH66">
        <v>336.0</v>
      </c>
      <c s="64" r="BI66">
        <v>8.0</v>
      </c>
      <c s="64" r="BJ66">
        <v>20.0</v>
      </c>
      <c s="64" r="BK66">
        <v>4.0</v>
      </c>
      <c s="64" r="BL66">
        <v>84.0</v>
      </c>
      <c s="64" r="BM66">
        <v>4.0</v>
      </c>
      <c s="64" r="BN66">
        <v>56.0</v>
      </c>
      <c s="64" r="BO66">
        <v>108.0</v>
      </c>
      <c s="64" r="BP66">
        <v>52.0</v>
      </c>
      <c s="64" r="BQ66">
        <v>336.0</v>
      </c>
      <c s="64" r="BR66">
        <v>4.0</v>
      </c>
      <c s="64" r="BS66">
        <v>4.0</v>
      </c>
      <c s="64" r="BT66">
        <v>32.0</v>
      </c>
      <c s="64" r="BU66">
        <v>60.0</v>
      </c>
      <c s="64" r="BV66">
        <v>84.0</v>
      </c>
      <c s="64" r="BW66">
        <v>16.0</v>
      </c>
      <c s="64" r="BX66">
        <v>100.0</v>
      </c>
      <c s="64" r="BY66">
        <v>36.0</v>
      </c>
      <c s="64" r="BZ66">
        <v>92.0</v>
      </c>
      <c s="64" r="CA66">
        <v>0.0</v>
      </c>
      <c s="64" r="CB66">
        <v>0.0</v>
      </c>
      <c s="64" r="CC66">
        <v>0.0</v>
      </c>
      <c s="64" r="CD66">
        <v>0.0</v>
      </c>
      <c s="64" r="CE66">
        <v>16.0</v>
      </c>
      <c s="64" r="CF66">
        <v>8.0</v>
      </c>
      <c s="64" r="CG66">
        <v>0.0</v>
      </c>
      <c s="64" r="CH66">
        <v>68.0</v>
      </c>
      <c s="64" r="CI66">
        <v>332.0</v>
      </c>
      <c s="64" r="CJ66">
        <v>12.0</v>
      </c>
      <c s="64" r="CK66">
        <v>24.0</v>
      </c>
      <c s="64" r="CL66">
        <v>24.0</v>
      </c>
      <c s="64" r="CM66">
        <v>136.0</v>
      </c>
      <c s="64" r="CN66">
        <v>64.0</v>
      </c>
      <c s="64" r="CO66">
        <v>52.0</v>
      </c>
      <c s="64" r="CP66">
        <v>0.0</v>
      </c>
      <c s="64" r="CQ66">
        <v>20.0</v>
      </c>
      <c s="64" r="CR66">
        <v>248.0</v>
      </c>
      <c s="64" r="CS66">
        <v>0.0</v>
      </c>
      <c s="64" r="CT66">
        <v>0.0</v>
      </c>
      <c s="64" r="CU66">
        <v>12.0</v>
      </c>
      <c s="64" r="CV66">
        <v>8.0</v>
      </c>
      <c s="64" r="CW66">
        <v>8.0</v>
      </c>
      <c s="64" r="CX66">
        <v>12.0</v>
      </c>
      <c s="64" r="CY66">
        <v>208.0</v>
      </c>
      <c s="64" r="CZ66">
        <v>0.0</v>
      </c>
    </row>
    <row customHeight="1" r="67" ht="15.0">
      <c t="s" s="62" r="A67">
        <v>1540</v>
      </c>
      <c t="s" s="62" r="B67">
        <v>1541</v>
      </c>
      <c t="s" s="62" r="C67">
        <v>1542</v>
      </c>
      <c t="s" s="62" r="D67">
        <v>1543</v>
      </c>
      <c t="s" s="62" r="E67">
        <v>1544</v>
      </c>
      <c t="s" s="62" r="F67">
        <v>1545</v>
      </c>
      <c t="s" s="63" r="G67">
        <v>1546</v>
      </c>
      <c t="s" s="62" r="H67">
        <v>1547</v>
      </c>
      <c s="64" r="I67">
        <v>762.0</v>
      </c>
      <c s="64" r="J67">
        <v>623.0</v>
      </c>
      <c s="64" r="K67">
        <v>618.0</v>
      </c>
      <c s="64" r="L67">
        <v>515.0</v>
      </c>
      <c s="64" r="M67">
        <v>349.0</v>
      </c>
      <c s="64" r="N67">
        <v>303.0</v>
      </c>
      <c s="64" r="O67">
        <v>7.49</v>
      </c>
      <c s="64" r="P67">
        <v>157.270306</v>
      </c>
      <c s="64" r="Q67">
        <v>104.508655</v>
      </c>
      <c s="64" r="R67">
        <v>162.343542</v>
      </c>
      <c s="64" r="S67">
        <v>195.826897</v>
      </c>
      <c s="64" r="T67">
        <v>97.406125</v>
      </c>
      <c s="64" r="U67">
        <v>44.644474</v>
      </c>
      <c s="64" r="V67">
        <v>113.0</v>
      </c>
      <c s="64" r="W67">
        <v>114.0</v>
      </c>
      <c s="64" r="X67">
        <v>151.0</v>
      </c>
      <c s="64" r="Y67">
        <v>137.0</v>
      </c>
      <c s="64" r="Z67">
        <v>82.0</v>
      </c>
      <c s="64" r="AA67">
        <v>26.0</v>
      </c>
      <c s="64" r="AB67">
        <v>364.258322</v>
      </c>
      <c s="64" r="AC67">
        <v>73.0545939999999</v>
      </c>
      <c s="64" r="AD67">
        <v>49.7177099999999</v>
      </c>
      <c s="64" r="AE67">
        <v>79.142477</v>
      </c>
      <c s="64" r="AF67">
        <v>92.3328889999999</v>
      </c>
      <c s="64" r="AG67">
        <v>45.6591209999999</v>
      </c>
      <c s="64" r="AH67">
        <v>24.351531</v>
      </c>
      <c s="64" r="AI67">
        <v>0.0</v>
      </c>
      <c s="64" r="AJ67">
        <v>94.3621839999999</v>
      </c>
      <c s="64" r="AK67">
        <v>227.280959</v>
      </c>
      <c s="64" r="AL67">
        <v>42.61518</v>
      </c>
      <c s="64" r="AM67">
        <v>397.741677999999</v>
      </c>
      <c s="64" r="AN67">
        <v>84.2157119999999</v>
      </c>
      <c s="64" r="AO67">
        <v>54.790945</v>
      </c>
      <c s="64" r="AP67">
        <v>83.201065</v>
      </c>
      <c s="64" r="AQ67">
        <v>103.494007999999</v>
      </c>
      <c s="64" r="AR67">
        <v>51.7470039999999</v>
      </c>
      <c s="64" r="AS67">
        <v>19.278296</v>
      </c>
      <c s="64" r="AT67">
        <v>1.014647</v>
      </c>
      <c s="64" r="AU67">
        <v>108.567244</v>
      </c>
      <c s="64" r="AV67">
        <v>238.442077</v>
      </c>
      <c s="64" r="AW67">
        <v>50.732357</v>
      </c>
      <c s="64" r="AX67">
        <v>592.553928</v>
      </c>
      <c s="64" r="AY67">
        <v>4.05858899999999</v>
      </c>
      <c s="64" r="AZ67">
        <v>16.234354</v>
      </c>
      <c s="64" r="BA67">
        <v>48.703063</v>
      </c>
      <c s="64" r="BB67">
        <v>97.406125</v>
      </c>
      <c s="64" r="BC67">
        <v>68.9960049999999</v>
      </c>
      <c s="64" r="BD67">
        <v>97.406125</v>
      </c>
      <c s="64" r="BE67">
        <v>170.460719</v>
      </c>
      <c s="64" r="BF67">
        <v>89.288948</v>
      </c>
      <c s="64" r="BG67">
        <v>512.0</v>
      </c>
      <c s="64" r="BH67">
        <v>280.04261</v>
      </c>
      <c s="64" r="BI67">
        <v>0.0</v>
      </c>
      <c s="64" r="BJ67">
        <v>16.234354</v>
      </c>
      <c s="64" r="BK67">
        <v>28.4101199999999</v>
      </c>
      <c s="64" r="BL67">
        <v>56.8202399999999</v>
      </c>
      <c s="64" r="BM67">
        <v>12.1757659999999</v>
      </c>
      <c s="64" r="BN67">
        <v>56.8202399999999</v>
      </c>
      <c s="64" r="BO67">
        <v>89.288948</v>
      </c>
      <c s="64" r="BP67">
        <v>20.292943</v>
      </c>
      <c s="64" r="BQ67">
        <v>312.511318</v>
      </c>
      <c s="64" r="BR67">
        <v>4.05858899999999</v>
      </c>
      <c s="64" r="BS67">
        <v>0.0</v>
      </c>
      <c s="64" r="BT67">
        <v>20.292943</v>
      </c>
      <c s="64" r="BU67">
        <v>40.5858849999999</v>
      </c>
      <c s="64" r="BV67">
        <v>56.8202399999999</v>
      </c>
      <c s="64" r="BW67">
        <v>40.5858849999999</v>
      </c>
      <c s="64" r="BX67">
        <v>81.171771</v>
      </c>
      <c s="64" r="BY67">
        <v>68.9960049999999</v>
      </c>
      <c s="64" r="BZ67">
        <v>68.9960049999999</v>
      </c>
      <c s="64" r="CA67">
        <v>0.0</v>
      </c>
      <c s="64" r="CB67">
        <v>0.0</v>
      </c>
      <c s="64" r="CC67">
        <v>0.0</v>
      </c>
      <c s="64" r="CD67">
        <v>4.05858899999999</v>
      </c>
      <c s="64" r="CE67">
        <v>12.1757659999999</v>
      </c>
      <c s="64" r="CF67">
        <v>8.11717699999999</v>
      </c>
      <c s="64" r="CG67">
        <v>0.0</v>
      </c>
      <c s="64" r="CH67">
        <v>44.644474</v>
      </c>
      <c s="64" r="CI67">
        <v>288.159786999999</v>
      </c>
      <c s="64" r="CJ67">
        <v>0.0</v>
      </c>
      <c s="64" r="CK67">
        <v>12.1757659999999</v>
      </c>
      <c s="64" r="CL67">
        <v>44.644474</v>
      </c>
      <c s="64" r="CM67">
        <v>81.171771</v>
      </c>
      <c s="64" r="CN67">
        <v>52.761651</v>
      </c>
      <c s="64" r="CO67">
        <v>77.1131819999999</v>
      </c>
      <c s="64" r="CP67">
        <v>0.0</v>
      </c>
      <c s="64" r="CQ67">
        <v>20.292943</v>
      </c>
      <c s="64" r="CR67">
        <v>235.398135999999</v>
      </c>
      <c s="64" r="CS67">
        <v>4.05858899999999</v>
      </c>
      <c s="64" r="CT67">
        <v>4.05858899999999</v>
      </c>
      <c s="64" r="CU67">
        <v>4.05858899999999</v>
      </c>
      <c s="64" r="CV67">
        <v>12.1757659999999</v>
      </c>
      <c s="64" r="CW67">
        <v>4.05858899999999</v>
      </c>
      <c s="64" r="CX67">
        <v>12.1757659999999</v>
      </c>
      <c s="64" r="CY67">
        <v>170.460719</v>
      </c>
      <c s="64" r="CZ67">
        <v>24.351531</v>
      </c>
    </row>
    <row customHeight="1" r="68" ht="15.0">
      <c t="s" s="62" r="A68">
        <v>1548</v>
      </c>
      <c t="s" s="62" r="B68">
        <v>1549</v>
      </c>
      <c t="s" s="62" r="C68">
        <v>1550</v>
      </c>
      <c t="s" s="62" r="D68">
        <v>1551</v>
      </c>
      <c t="s" s="62" r="E68">
        <v>1552</v>
      </c>
      <c t="s" s="62" r="F68">
        <v>1553</v>
      </c>
      <c t="s" s="63" r="G68">
        <v>1554</v>
      </c>
      <c t="s" s="62" r="H68">
        <v>1555</v>
      </c>
      <c s="64" r="I68">
        <v>239157.0</v>
      </c>
      <c s="64" r="J68">
        <v>215374.0</v>
      </c>
      <c s="64" r="K68">
        <v>210336.0</v>
      </c>
      <c s="64" r="L68">
        <v>208159.0</v>
      </c>
      <c s="64" r="M68">
        <v>223131.0</v>
      </c>
      <c s="64" r="N68">
        <v>266662.0</v>
      </c>
      <c s="64" r="O68">
        <v>49.36</v>
      </c>
      <c s="64" r="P68">
        <v>32735.994543</v>
      </c>
      <c s="64" r="Q68">
        <v>74766.77279</v>
      </c>
      <c s="64" r="R68">
        <v>49305.367221</v>
      </c>
      <c s="64" r="S68">
        <v>38976.9627869999</v>
      </c>
      <c s="64" r="T68">
        <v>24252.685124</v>
      </c>
      <c s="64" r="U68">
        <v>19119.217535</v>
      </c>
      <c s="64" r="V68">
        <v>29432.0</v>
      </c>
      <c s="64" r="W68">
        <v>66769.0</v>
      </c>
      <c s="64" r="X68">
        <v>43570.0</v>
      </c>
      <c s="64" r="Y68">
        <v>34159.0</v>
      </c>
      <c s="64" r="Z68">
        <v>23621.0</v>
      </c>
      <c s="64" r="AA68">
        <v>17823.0</v>
      </c>
      <c s="64" r="AB68">
        <v>111451.60394</v>
      </c>
      <c s="64" r="AC68">
        <v>16807.2311</v>
      </c>
      <c s="64" r="AD68">
        <v>34673.8573069999</v>
      </c>
      <c s="64" r="AE68">
        <v>25151.426506</v>
      </c>
      <c s="64" r="AF68">
        <v>18189.90749</v>
      </c>
      <c s="64" r="AG68">
        <v>10544.035822</v>
      </c>
      <c s="64" r="AH68">
        <v>5637.591537</v>
      </c>
      <c s="64" r="AI68">
        <v>447.554176999999</v>
      </c>
      <c s="64" r="AJ68">
        <v>25243.8820569999</v>
      </c>
      <c s="64" r="AK68">
        <v>74404.717409</v>
      </c>
      <c s="64" r="AL68">
        <v>11803.0044739999</v>
      </c>
      <c s="64" r="AM68">
        <v>127705.39606</v>
      </c>
      <c s="64" r="AN68">
        <v>15928.7634419999</v>
      </c>
      <c s="64" r="AO68">
        <v>40092.9154829999</v>
      </c>
      <c s="64" r="AP68">
        <v>24153.940715</v>
      </c>
      <c s="64" r="AQ68">
        <v>20787.0552959999</v>
      </c>
      <c s="64" r="AR68">
        <v>13708.649302</v>
      </c>
      <c s="64" r="AS68">
        <v>11399.863141</v>
      </c>
      <c s="64" r="AT68">
        <v>1634.20868</v>
      </c>
      <c s="64" r="AU68">
        <v>25881.7820969999</v>
      </c>
      <c s="64" r="AV68">
        <v>81138.8231519999</v>
      </c>
      <c s="64" r="AW68">
        <v>20684.7908109999</v>
      </c>
      <c s="64" r="AX68">
        <v>206451.005446</v>
      </c>
      <c s="64" r="AY68">
        <v>225.866131</v>
      </c>
      <c s="64" r="AZ68">
        <v>6508.47826499999</v>
      </c>
      <c s="64" r="BA68">
        <v>29857.1830459999</v>
      </c>
      <c s="64" r="BB68">
        <v>32722.2612279999</v>
      </c>
      <c s="64" r="BC68">
        <v>32367.613579</v>
      </c>
      <c s="64" r="BD68">
        <v>16306.329748</v>
      </c>
      <c s="64" r="BE68">
        <v>37451.2274669999</v>
      </c>
      <c s="64" r="BF68">
        <v>51012.045982</v>
      </c>
      <c s="64" r="BG68">
        <v>186035.0</v>
      </c>
      <c s="64" r="BH68">
        <v>94658.3728339999</v>
      </c>
      <c s="64" r="BI68">
        <v>163.922869999999</v>
      </c>
      <c s="64" r="BJ68">
        <v>4573.773543</v>
      </c>
      <c s="64" r="BK68">
        <v>17083.767795</v>
      </c>
      <c s="64" r="BL68">
        <v>14637.323929</v>
      </c>
      <c s="64" r="BM68">
        <v>9573.14626499999</v>
      </c>
      <c s="64" r="BN68">
        <v>13560.505472</v>
      </c>
      <c s="64" r="BO68">
        <v>14671.070379</v>
      </c>
      <c s="64" r="BP68">
        <v>20394.862582</v>
      </c>
      <c s="64" r="BQ68">
        <v>111792.632612</v>
      </c>
      <c s="64" r="BR68">
        <v>61.943261</v>
      </c>
      <c s="64" r="BS68">
        <v>1934.70472199999</v>
      </c>
      <c s="64" r="BT68">
        <v>12773.415251</v>
      </c>
      <c s="64" r="BU68">
        <v>18084.937299</v>
      </c>
      <c s="64" r="BV68">
        <v>22794.467315</v>
      </c>
      <c s="64" r="BW68">
        <v>2745.82427599999</v>
      </c>
      <c s="64" r="BX68">
        <v>22780.157088</v>
      </c>
      <c s="64" r="BY68">
        <v>30617.1834009999</v>
      </c>
      <c s="64" r="BZ68">
        <v>51268.457405</v>
      </c>
      <c s="64" r="CA68">
        <v>0.0</v>
      </c>
      <c s="64" r="CB68">
        <v>238.896872</v>
      </c>
      <c s="64" r="CC68">
        <v>1692.861871</v>
      </c>
      <c s="64" r="CD68">
        <v>4093.886884</v>
      </c>
      <c s="64" r="CE68">
        <v>6994.96547999999</v>
      </c>
      <c s="64" r="CF68">
        <v>3445.50108899999</v>
      </c>
      <c s="64" r="CG68">
        <v>0.0</v>
      </c>
      <c s="64" r="CH68">
        <v>34802.3452079999</v>
      </c>
      <c s="64" r="CI68">
        <v>99331.6055659999</v>
      </c>
      <c s="64" r="CJ68">
        <v>153.756269</v>
      </c>
      <c s="64" r="CK68">
        <v>4961.735708</v>
      </c>
      <c s="64" r="CL68">
        <v>23416.437789</v>
      </c>
      <c s="64" r="CM68">
        <v>25498.443189</v>
      </c>
      <c s="64" r="CN68">
        <v>22143.578313</v>
      </c>
      <c s="64" r="CO68">
        <v>11458.354793</v>
      </c>
      <c s="64" r="CP68">
        <v>364.823143</v>
      </c>
      <c s="64" r="CQ68">
        <v>11334.476361</v>
      </c>
      <c s="64" r="CR68">
        <v>55850.942475</v>
      </c>
      <c s="64" r="CS68">
        <v>72.109863</v>
      </c>
      <c s="64" r="CT68">
        <v>1307.84568399999</v>
      </c>
      <c s="64" r="CU68">
        <v>4747.883386</v>
      </c>
      <c s="64" r="CV68">
        <v>3129.93115399999</v>
      </c>
      <c s="64" r="CW68">
        <v>3229.069786</v>
      </c>
      <c s="64" r="CX68">
        <v>1402.473866</v>
      </c>
      <c s="64" r="CY68">
        <v>37086.404323</v>
      </c>
      <c s="64" r="CZ68">
        <v>4875.22441299999</v>
      </c>
    </row>
    <row customHeight="1" r="69" ht="15.0">
      <c t="s" s="62" r="A69">
        <v>1556</v>
      </c>
      <c t="s" s="62" r="B69">
        <v>1557</v>
      </c>
      <c t="s" s="62" r="C69">
        <v>1558</v>
      </c>
      <c t="s" s="62" r="D69">
        <v>1559</v>
      </c>
      <c t="s" s="62" r="E69">
        <v>1560</v>
      </c>
      <c t="s" s="62" r="F69">
        <v>1561</v>
      </c>
      <c t="s" s="63" r="G69">
        <v>1562</v>
      </c>
      <c t="s" s="62" r="H69">
        <v>1563</v>
      </c>
      <c s="64" r="I69">
        <v>47.0</v>
      </c>
      <c s="64" r="J69">
        <v>55.0</v>
      </c>
      <c s="64" r="K69">
        <v>55.0</v>
      </c>
      <c s="64" r="L69">
        <v>59.0</v>
      </c>
      <c s="64" r="M69">
        <v>41.0</v>
      </c>
      <c s="64" r="N69">
        <v>65.0</v>
      </c>
      <c s="64" r="O69">
        <v>2.42</v>
      </c>
      <c s="64" r="P69">
        <v>6.714286</v>
      </c>
      <c s="64" r="Q69">
        <v>7.67346899999999</v>
      </c>
      <c s="64" r="R69">
        <v>6.714286</v>
      </c>
      <c s="64" r="S69">
        <v>10.5510199999999</v>
      </c>
      <c s="64" r="T69">
        <v>8.63265299999999</v>
      </c>
      <c s="64" r="U69">
        <v>6.714286</v>
      </c>
      <c s="64" r="V69">
        <v>12.0</v>
      </c>
      <c s="64" r="W69">
        <v>9.0</v>
      </c>
      <c s="64" r="X69">
        <v>11.0</v>
      </c>
      <c s="64" r="Y69">
        <v>9.0</v>
      </c>
      <c s="64" r="Z69">
        <v>10.0</v>
      </c>
      <c s="64" r="AA69">
        <v>4.0</v>
      </c>
      <c s="64" r="AB69">
        <v>23.979592</v>
      </c>
      <c s="64" r="AC69">
        <v>1.91836699999999</v>
      </c>
      <c s="64" r="AD69">
        <v>4.795918</v>
      </c>
      <c s="64" r="AE69">
        <v>2.877551</v>
      </c>
      <c s="64" r="AF69">
        <v>6.714286</v>
      </c>
      <c s="64" r="AG69">
        <v>3.836735</v>
      </c>
      <c s="64" r="AH69">
        <v>3.836735</v>
      </c>
      <c s="64" r="AI69">
        <v>0.0</v>
      </c>
      <c s="64" r="AJ69">
        <v>2.877551</v>
      </c>
      <c s="64" r="AK69">
        <v>15.346939</v>
      </c>
      <c s="64" r="AL69">
        <v>5.75510199999999</v>
      </c>
      <c s="64" r="AM69">
        <v>23.020408</v>
      </c>
      <c s="64" r="AN69">
        <v>4.795918</v>
      </c>
      <c s="64" r="AO69">
        <v>2.877551</v>
      </c>
      <c s="64" r="AP69">
        <v>3.836735</v>
      </c>
      <c s="64" r="AQ69">
        <v>3.836735</v>
      </c>
      <c s="64" r="AR69">
        <v>4.795918</v>
      </c>
      <c s="64" r="AS69">
        <v>1.91836699999999</v>
      </c>
      <c s="64" r="AT69">
        <v>0.959184</v>
      </c>
      <c s="64" r="AU69">
        <v>6.714286</v>
      </c>
      <c s="64" r="AV69">
        <v>10.5510199999999</v>
      </c>
      <c s="64" r="AW69">
        <v>5.75510199999999</v>
      </c>
      <c s="64" r="AX69">
        <v>42.204082</v>
      </c>
      <c s="64" r="AY69">
        <v>7.67346899999999</v>
      </c>
      <c s="64" r="AZ69">
        <v>0.0</v>
      </c>
      <c s="64" r="BA69">
        <v>0.0</v>
      </c>
      <c s="64" r="BB69">
        <v>3.836735</v>
      </c>
      <c s="64" r="BC69">
        <v>15.346939</v>
      </c>
      <c s="64" r="BD69">
        <v>3.836735</v>
      </c>
      <c s="64" r="BE69">
        <v>0.0</v>
      </c>
      <c s="64" r="BF69">
        <v>11.510204</v>
      </c>
      <c s="64" r="BG69">
        <v>36.0</v>
      </c>
      <c s="64" r="BH69">
        <v>23.020408</v>
      </c>
      <c s="64" r="BI69">
        <v>7.67346899999999</v>
      </c>
      <c s="64" r="BJ69">
        <v>0.0</v>
      </c>
      <c s="64" r="BK69">
        <v>0.0</v>
      </c>
      <c s="64" r="BL69">
        <v>3.836735</v>
      </c>
      <c s="64" r="BM69">
        <v>7.67346899999999</v>
      </c>
      <c s="64" r="BN69">
        <v>3.836735</v>
      </c>
      <c s="64" r="BO69">
        <v>0.0</v>
      </c>
      <c s="64" r="BP69">
        <v>0.0</v>
      </c>
      <c s="64" r="BQ69">
        <v>19.1836729999999</v>
      </c>
      <c s="64" r="BR69">
        <v>0.0</v>
      </c>
      <c s="64" r="BS69">
        <v>0.0</v>
      </c>
      <c s="64" r="BT69">
        <v>0.0</v>
      </c>
      <c s="64" r="BU69">
        <v>0.0</v>
      </c>
      <c s="64" r="BV69">
        <v>7.67346899999999</v>
      </c>
      <c s="64" r="BW69">
        <v>0.0</v>
      </c>
      <c s="64" r="BX69">
        <v>0.0</v>
      </c>
      <c s="64" r="BY69">
        <v>11.510204</v>
      </c>
      <c s="64" r="BZ69">
        <v>15.346939</v>
      </c>
      <c s="64" r="CA69">
        <v>0.0</v>
      </c>
      <c s="64" r="CB69">
        <v>0.0</v>
      </c>
      <c s="64" r="CC69">
        <v>0.0</v>
      </c>
      <c s="64" r="CD69">
        <v>0.0</v>
      </c>
      <c s="64" r="CE69">
        <v>3.836735</v>
      </c>
      <c s="64" r="CF69">
        <v>0.0</v>
      </c>
      <c s="64" r="CG69">
        <v>0.0</v>
      </c>
      <c s="64" r="CH69">
        <v>11.510204</v>
      </c>
      <c s="64" r="CI69">
        <v>23.020408</v>
      </c>
      <c s="64" r="CJ69">
        <v>3.836735</v>
      </c>
      <c s="64" r="CK69">
        <v>0.0</v>
      </c>
      <c s="64" r="CL69">
        <v>0.0</v>
      </c>
      <c s="64" r="CM69">
        <v>3.836735</v>
      </c>
      <c s="64" r="CN69">
        <v>11.510204</v>
      </c>
      <c s="64" r="CO69">
        <v>3.836735</v>
      </c>
      <c s="64" r="CP69">
        <v>0.0</v>
      </c>
      <c s="64" r="CQ69">
        <v>0.0</v>
      </c>
      <c s="64" r="CR69">
        <v>3.836735</v>
      </c>
      <c s="64" r="CS69">
        <v>3.836735</v>
      </c>
      <c s="64" r="CT69">
        <v>0.0</v>
      </c>
      <c s="64" r="CU69">
        <v>0.0</v>
      </c>
      <c s="64" r="CV69">
        <v>0.0</v>
      </c>
      <c s="64" r="CW69">
        <v>0.0</v>
      </c>
      <c s="64" r="CX69">
        <v>0.0</v>
      </c>
      <c s="64" r="CY69">
        <v>0.0</v>
      </c>
      <c s="64" r="CZ69">
        <v>0.0</v>
      </c>
    </row>
    <row customHeight="1" r="70" ht="15.0">
      <c t="s" s="62" r="A70">
        <v>1564</v>
      </c>
      <c t="s" s="62" r="B70">
        <v>1565</v>
      </c>
      <c t="s" s="62" r="C70">
        <v>1566</v>
      </c>
      <c t="s" s="62" r="D70">
        <v>1567</v>
      </c>
      <c t="s" s="62" r="E70">
        <v>1568</v>
      </c>
      <c t="s" s="62" r="F70">
        <v>1569</v>
      </c>
      <c t="s" s="63" r="G70">
        <v>1570</v>
      </c>
      <c t="s" s="62" r="H70">
        <v>1571</v>
      </c>
      <c s="64" r="I70">
        <v>3106.0</v>
      </c>
      <c s="64" r="J70">
        <v>3244.0</v>
      </c>
      <c s="64" r="K70">
        <v>2841.0</v>
      </c>
      <c s="64" r="L70">
        <v>2398.0</v>
      </c>
      <c s="64" r="M70">
        <v>2375.0</v>
      </c>
      <c s="64" r="N70">
        <v>1102.0</v>
      </c>
      <c s="64" r="O70">
        <v>7.48</v>
      </c>
      <c s="64" r="P70">
        <v>541.659587999999</v>
      </c>
      <c s="64" r="Q70">
        <v>500.973321</v>
      </c>
      <c s="64" r="R70">
        <v>608.494196999999</v>
      </c>
      <c s="64" r="S70">
        <v>697.274497999999</v>
      </c>
      <c s="64" r="T70">
        <v>511.087804</v>
      </c>
      <c s="64" r="U70">
        <v>246.510592</v>
      </c>
      <c s="64" r="V70">
        <v>680.0</v>
      </c>
      <c s="64" r="W70">
        <v>655.0</v>
      </c>
      <c s="64" r="X70">
        <v>781.0</v>
      </c>
      <c s="64" r="Y70">
        <v>714.0</v>
      </c>
      <c s="64" r="Z70">
        <v>303.0</v>
      </c>
      <c s="64" r="AA70">
        <v>111.0</v>
      </c>
      <c s="64" r="AB70">
        <v>1610.383178</v>
      </c>
      <c s="64" r="AC70">
        <v>291.279188999999</v>
      </c>
      <c s="64" r="AD70">
        <v>273.323623</v>
      </c>
      <c s="64" r="AE70">
        <v>319.210069999999</v>
      </c>
      <c s="64" r="AF70">
        <v>371.081706999999</v>
      </c>
      <c s="64" r="AG70">
        <v>252.380693</v>
      </c>
      <c s="64" r="AH70">
        <v>96.4507109999999</v>
      </c>
      <c s="64" r="AI70">
        <v>6.657185</v>
      </c>
      <c s="64" r="AJ70">
        <v>397.017524999999</v>
      </c>
      <c s="64" r="AK70">
        <v>976.583308999999</v>
      </c>
      <c s="64" r="AL70">
        <v>236.782343999999</v>
      </c>
      <c s="64" r="AM70">
        <v>1495.616822</v>
      </c>
      <c s="64" r="AN70">
        <v>250.380399</v>
      </c>
      <c s="64" r="AO70">
        <v>227.649698</v>
      </c>
      <c s="64" r="AP70">
        <v>289.284126</v>
      </c>
      <c s="64" r="AQ70">
        <v>326.192791</v>
      </c>
      <c s="64" r="AR70">
        <v>258.707111</v>
      </c>
      <c s="64" r="AS70">
        <v>122.087149999999</v>
      </c>
      <c s="64" r="AT70">
        <v>21.315546</v>
      </c>
      <c s="64" r="AU70">
        <v>337.378159999999</v>
      </c>
      <c s="64" r="AV70">
        <v>875.501863999999</v>
      </c>
      <c s="64" r="AW70">
        <v>282.736798</v>
      </c>
      <c s="64" r="AX70">
        <v>2555.150105</v>
      </c>
      <c s="64" r="AY70">
        <v>0.0</v>
      </c>
      <c s="64" r="AZ70">
        <v>127.684028</v>
      </c>
      <c s="64" r="BA70">
        <v>406.99284</v>
      </c>
      <c s="64" r="BB70">
        <v>359.111329</v>
      </c>
      <c s="64" r="BC70">
        <v>486.795357</v>
      </c>
      <c s="64" r="BD70">
        <v>143.644532</v>
      </c>
      <c s="64" r="BE70">
        <v>703.731697</v>
      </c>
      <c s="64" r="BF70">
        <v>327.190321999999</v>
      </c>
      <c s="64" r="BG70">
        <v>2556.0</v>
      </c>
      <c s="64" r="BH70">
        <v>1314.095407</v>
      </c>
      <c s="64" r="BI70">
        <v>0.0</v>
      </c>
      <c s="64" r="BJ70">
        <v>103.743273</v>
      </c>
      <c s="64" r="BK70">
        <v>247.387804999999</v>
      </c>
      <c s="64" r="BL70">
        <v>143.644532</v>
      </c>
      <c s="64" r="BM70">
        <v>231.427301</v>
      </c>
      <c s="64" r="BN70">
        <v>107.733399</v>
      </c>
      <c s="64" r="BO70">
        <v>364.445447</v>
      </c>
      <c s="64" r="BP70">
        <v>115.713651</v>
      </c>
      <c s="64" r="BQ70">
        <v>1241.054699</v>
      </c>
      <c s="64" r="BR70">
        <v>0.0</v>
      </c>
      <c s="64" r="BS70">
        <v>23.9407549999999</v>
      </c>
      <c s="64" r="BT70">
        <v>159.605034999999</v>
      </c>
      <c s="64" r="BU70">
        <v>215.466798</v>
      </c>
      <c s="64" r="BV70">
        <v>255.368056</v>
      </c>
      <c s="64" r="BW70">
        <v>35.911133</v>
      </c>
      <c s="64" r="BX70">
        <v>339.28625</v>
      </c>
      <c s="64" r="BY70">
        <v>211.476672</v>
      </c>
      <c s="64" r="BZ70">
        <v>299.259440999999</v>
      </c>
      <c s="64" r="CA70">
        <v>0.0</v>
      </c>
      <c s="64" r="CB70">
        <v>0.0</v>
      </c>
      <c s="64" r="CC70">
        <v>11.970378</v>
      </c>
      <c s="64" r="CD70">
        <v>19.9506289999999</v>
      </c>
      <c s="64" r="CE70">
        <v>63.8420139999999</v>
      </c>
      <c s="64" r="CF70">
        <v>31.9210069999999</v>
      </c>
      <c s="64" r="CG70">
        <v>0.0</v>
      </c>
      <c s="64" r="CH70">
        <v>171.575413</v>
      </c>
      <c s="64" r="CI70">
        <v>1244.919275</v>
      </c>
      <c s="64" r="CJ70">
        <v>0.0</v>
      </c>
      <c s="64" r="CK70">
        <v>99.7531469999999</v>
      </c>
      <c s="64" r="CL70">
        <v>295.269315</v>
      </c>
      <c s="64" r="CM70">
        <v>267.338434</v>
      </c>
      <c s="64" r="CN70">
        <v>391.032335999999</v>
      </c>
      <c s="64" r="CO70">
        <v>107.733399</v>
      </c>
      <c s="64" r="CP70">
        <v>3.990126</v>
      </c>
      <c s="64" r="CQ70">
        <v>79.802518</v>
      </c>
      <c s="64" r="CR70">
        <v>1010.971389</v>
      </c>
      <c s="64" r="CS70">
        <v>0.0</v>
      </c>
      <c s="64" r="CT70">
        <v>27.9308809999999</v>
      </c>
      <c s="64" r="CU70">
        <v>99.7531469999999</v>
      </c>
      <c s="64" r="CV70">
        <v>71.8222659999999</v>
      </c>
      <c s="64" r="CW70">
        <v>31.9210069999999</v>
      </c>
      <c s="64" r="CX70">
        <v>3.990126</v>
      </c>
      <c s="64" r="CY70">
        <v>699.741571</v>
      </c>
      <c s="64" r="CZ70">
        <v>75.812392</v>
      </c>
    </row>
    <row customHeight="1" r="71" ht="15.0">
      <c t="s" s="62" r="A71">
        <v>1572</v>
      </c>
      <c t="s" s="62" r="B71">
        <v>1573</v>
      </c>
      <c t="s" s="62" r="C71">
        <v>1574</v>
      </c>
      <c t="s" s="62" r="D71">
        <v>1575</v>
      </c>
      <c t="s" s="62" r="E71">
        <v>1576</v>
      </c>
      <c t="s" s="62" r="F71">
        <v>1577</v>
      </c>
      <c t="s" s="63" r="G71">
        <v>1578</v>
      </c>
      <c t="s" s="62" r="H71">
        <v>1579</v>
      </c>
      <c s="64" r="I71">
        <v>115.0</v>
      </c>
      <c s="64" r="J71">
        <v>107.0</v>
      </c>
      <c s="64" r="K71">
        <v>119.0</v>
      </c>
      <c s="64" r="L71">
        <v>159.0</v>
      </c>
      <c s="64" r="M71">
        <v>187.0</v>
      </c>
      <c s="64" r="N71">
        <v>232.0</v>
      </c>
      <c s="64" r="O71">
        <v>7.06</v>
      </c>
      <c s="64" r="P71">
        <v>25.900901</v>
      </c>
      <c s="64" r="Q71">
        <v>13.468468</v>
      </c>
      <c s="64" r="R71">
        <v>19.684685</v>
      </c>
      <c s="64" r="S71">
        <v>20.720721</v>
      </c>
      <c s="64" r="T71">
        <v>19.684685</v>
      </c>
      <c s="64" r="U71">
        <v>15.5405409999999</v>
      </c>
      <c s="64" r="V71">
        <v>16.0</v>
      </c>
      <c s="64" r="W71">
        <v>15.0</v>
      </c>
      <c s="64" r="X71">
        <v>19.0</v>
      </c>
      <c s="64" r="Y71">
        <v>16.0</v>
      </c>
      <c s="64" r="Z71">
        <v>30.0</v>
      </c>
      <c s="64" r="AA71">
        <v>11.0</v>
      </c>
      <c s="64" r="AB71">
        <v>60.0900899999999</v>
      </c>
      <c s="64" r="AC71">
        <v>15.5405409999999</v>
      </c>
      <c s="64" r="AD71">
        <v>8.28828799999999</v>
      </c>
      <c s="64" r="AE71">
        <v>10.36036</v>
      </c>
      <c s="64" r="AF71">
        <v>11.3963959999999</v>
      </c>
      <c s="64" r="AG71">
        <v>7.252252</v>
      </c>
      <c s="64" r="AH71">
        <v>7.252252</v>
      </c>
      <c s="64" r="AI71">
        <v>0.0</v>
      </c>
      <c s="64" r="AJ71">
        <v>16.576577</v>
      </c>
      <c s="64" r="AK71">
        <v>33.153153</v>
      </c>
      <c s="64" r="AL71">
        <v>10.36036</v>
      </c>
      <c s="64" r="AM71">
        <v>54.90991</v>
      </c>
      <c s="64" r="AN71">
        <v>10.36036</v>
      </c>
      <c s="64" r="AO71">
        <v>5.18018</v>
      </c>
      <c s="64" r="AP71">
        <v>9.324324</v>
      </c>
      <c s="64" r="AQ71">
        <v>9.324324</v>
      </c>
      <c s="64" r="AR71">
        <v>12.432432</v>
      </c>
      <c s="64" r="AS71">
        <v>7.252252</v>
      </c>
      <c s="64" r="AT71">
        <v>1.036036</v>
      </c>
      <c s="64" r="AU71">
        <v>12.432432</v>
      </c>
      <c s="64" r="AV71">
        <v>26.936937</v>
      </c>
      <c s="64" r="AW71">
        <v>15.5405409999999</v>
      </c>
      <c s="64" r="AX71">
        <v>87.027027</v>
      </c>
      <c s="64" r="AY71">
        <v>0.0</v>
      </c>
      <c s="64" r="AZ71">
        <v>8.28828799999999</v>
      </c>
      <c s="64" r="BA71">
        <v>0.0</v>
      </c>
      <c s="64" r="BB71">
        <v>8.28828799999999</v>
      </c>
      <c s="64" r="BC71">
        <v>0.0</v>
      </c>
      <c s="64" r="BD71">
        <v>16.576577</v>
      </c>
      <c s="64" r="BE71">
        <v>41.4414409999999</v>
      </c>
      <c s="64" r="BF71">
        <v>12.432432</v>
      </c>
      <c s="64" r="BG71">
        <v>92.0</v>
      </c>
      <c s="64" r="BH71">
        <v>37.297297</v>
      </c>
      <c s="64" r="BI71">
        <v>0.0</v>
      </c>
      <c s="64" r="BJ71">
        <v>4.14414399999999</v>
      </c>
      <c s="64" r="BK71">
        <v>0.0</v>
      </c>
      <c s="64" r="BL71">
        <v>4.14414399999999</v>
      </c>
      <c s="64" r="BM71">
        <v>0.0</v>
      </c>
      <c s="64" r="BN71">
        <v>12.432432</v>
      </c>
      <c s="64" r="BO71">
        <v>16.576577</v>
      </c>
      <c s="64" r="BP71">
        <v>0.0</v>
      </c>
      <c s="64" r="BQ71">
        <v>49.72973</v>
      </c>
      <c s="64" r="BR71">
        <v>0.0</v>
      </c>
      <c s="64" r="BS71">
        <v>4.14414399999999</v>
      </c>
      <c s="64" r="BT71">
        <v>0.0</v>
      </c>
      <c s="64" r="BU71">
        <v>4.14414399999999</v>
      </c>
      <c s="64" r="BV71">
        <v>0.0</v>
      </c>
      <c s="64" r="BW71">
        <v>4.14414399999999</v>
      </c>
      <c s="64" r="BX71">
        <v>24.864865</v>
      </c>
      <c s="64" r="BY71">
        <v>12.432432</v>
      </c>
      <c s="64" r="BZ71">
        <v>12.432432</v>
      </c>
      <c s="64" r="CA71">
        <v>0.0</v>
      </c>
      <c s="64" r="CB71">
        <v>0.0</v>
      </c>
      <c s="64" r="CC71">
        <v>0.0</v>
      </c>
      <c s="64" r="CD71">
        <v>0.0</v>
      </c>
      <c s="64" r="CE71">
        <v>0.0</v>
      </c>
      <c s="64" r="CF71">
        <v>4.14414399999999</v>
      </c>
      <c s="64" r="CG71">
        <v>0.0</v>
      </c>
      <c s="64" r="CH71">
        <v>8.28828799999999</v>
      </c>
      <c s="64" r="CI71">
        <v>24.864865</v>
      </c>
      <c s="64" r="CJ71">
        <v>0.0</v>
      </c>
      <c s="64" r="CK71">
        <v>0.0</v>
      </c>
      <c s="64" r="CL71">
        <v>0.0</v>
      </c>
      <c s="64" r="CM71">
        <v>8.28828799999999</v>
      </c>
      <c s="64" r="CN71">
        <v>0.0</v>
      </c>
      <c s="64" r="CO71">
        <v>12.432432</v>
      </c>
      <c s="64" r="CP71">
        <v>0.0</v>
      </c>
      <c s="64" r="CQ71">
        <v>4.14414399999999</v>
      </c>
      <c s="64" r="CR71">
        <v>49.72973</v>
      </c>
      <c s="64" r="CS71">
        <v>0.0</v>
      </c>
      <c s="64" r="CT71">
        <v>8.28828799999999</v>
      </c>
      <c s="64" r="CU71">
        <v>0.0</v>
      </c>
      <c s="64" r="CV71">
        <v>0.0</v>
      </c>
      <c s="64" r="CW71">
        <v>0.0</v>
      </c>
      <c s="64" r="CX71">
        <v>0.0</v>
      </c>
      <c s="64" r="CY71">
        <v>41.4414409999999</v>
      </c>
      <c s="64" r="CZ71">
        <v>0.0</v>
      </c>
    </row>
    <row customHeight="1" r="72" ht="15.0">
      <c t="s" s="62" r="A72">
        <v>1580</v>
      </c>
      <c t="s" s="62" r="B72">
        <v>1581</v>
      </c>
      <c t="s" s="62" r="C72">
        <v>1582</v>
      </c>
      <c t="s" s="62" r="D72">
        <v>1583</v>
      </c>
      <c t="s" s="62" r="E72">
        <v>1584</v>
      </c>
      <c t="s" s="62" r="F72">
        <v>1585</v>
      </c>
      <c t="s" s="63" r="G72">
        <v>1586</v>
      </c>
      <c t="s" s="62" r="H72">
        <v>1587</v>
      </c>
      <c s="64" r="I72">
        <v>2197.0</v>
      </c>
      <c s="64" r="J72">
        <v>2118.0</v>
      </c>
      <c s="64" r="K72">
        <v>2158.0</v>
      </c>
      <c s="64" r="L72">
        <v>2107.0</v>
      </c>
      <c s="64" r="M72">
        <v>2318.0</v>
      </c>
      <c s="64" r="N72">
        <v>2560.0</v>
      </c>
      <c s="64" r="O72">
        <v>10.54</v>
      </c>
      <c s="64" r="P72">
        <v>405.065296999999</v>
      </c>
      <c s="64" r="Q72">
        <v>305.593566</v>
      </c>
      <c s="64" r="R72">
        <v>432.753305</v>
      </c>
      <c s="64" r="S72">
        <v>461.496868</v>
      </c>
      <c s="64" r="T72">
        <v>324.322902</v>
      </c>
      <c s="64" r="U72">
        <v>267.768062999999</v>
      </c>
      <c s="64" r="V72">
        <v>397.0</v>
      </c>
      <c s="64" r="W72">
        <v>399.0</v>
      </c>
      <c s="64" r="X72">
        <v>446.0</v>
      </c>
      <c s="64" r="Y72">
        <v>374.0</v>
      </c>
      <c s="64" r="Z72">
        <v>322.0</v>
      </c>
      <c s="64" r="AA72">
        <v>180.0</v>
      </c>
      <c s="64" r="AB72">
        <v>1090.56829599999</v>
      </c>
      <c s="64" r="AC72">
        <v>214.325689</v>
      </c>
      <c s="64" r="AD72">
        <v>167.153527999999</v>
      </c>
      <c s="64" r="AE72">
        <v>202.019907999999</v>
      </c>
      <c s="64" r="AF72">
        <v>243.069252</v>
      </c>
      <c s="64" r="AG72">
        <v>163.141821999999</v>
      </c>
      <c s="64" r="AH72">
        <v>93.589505</v>
      </c>
      <c s="64" r="AI72">
        <v>7.268594</v>
      </c>
      <c s="64" r="AJ72">
        <v>274.829113</v>
      </c>
      <c s="64" r="AK72">
        <v>630.701359</v>
      </c>
      <c s="64" r="AL72">
        <v>185.037824</v>
      </c>
      <c s="64" r="AM72">
        <v>1106.431704</v>
      </c>
      <c s="64" r="AN72">
        <v>190.739608</v>
      </c>
      <c s="64" r="AO72">
        <v>138.440037999999</v>
      </c>
      <c s="64" r="AP72">
        <v>230.733397</v>
      </c>
      <c s="64" r="AQ72">
        <v>218.427616</v>
      </c>
      <c s="64" r="AR72">
        <v>161.18108</v>
      </c>
      <c s="64" r="AS72">
        <v>136.870254999999</v>
      </c>
      <c s="64" r="AT72">
        <v>30.0397089999999</v>
      </c>
      <c s="64" r="AU72">
        <v>234.835324</v>
      </c>
      <c s="64" r="AV72">
        <v>611.187132</v>
      </c>
      <c s="64" r="AW72">
        <v>260.409247999999</v>
      </c>
      <c s="64" r="AX72">
        <v>1761.17024999999</v>
      </c>
      <c s="64" r="AY72">
        <v>49.223125</v>
      </c>
      <c s="64" r="AZ72">
        <v>98.4462489999999</v>
      </c>
      <c s="64" r="BA72">
        <v>114.853958</v>
      </c>
      <c s="64" r="BB72">
        <v>221.504061</v>
      </c>
      <c s="64" r="BC72">
        <v>307.644528999999</v>
      </c>
      <c s="64" r="BD72">
        <v>254.319478</v>
      </c>
      <c s="64" r="BE72">
        <v>518.286350999999</v>
      </c>
      <c s="64" r="BF72">
        <v>196.892498999999</v>
      </c>
      <c s="64" r="BG72">
        <v>1732.0</v>
      </c>
      <c s="64" r="BH72">
        <v>853.561714</v>
      </c>
      <c s="64" r="BI72">
        <v>24.6115619999999</v>
      </c>
      <c s="64" r="BJ72">
        <v>69.7327599999999</v>
      </c>
      <c s="64" r="BK72">
        <v>69.7327599999999</v>
      </c>
      <c s="64" r="BL72">
        <v>114.853958</v>
      </c>
      <c s="64" r="BM72">
        <v>82.0385409999999</v>
      </c>
      <c s="64" r="BN72">
        <v>176.382864</v>
      </c>
      <c s="64" r="BO72">
        <v>217.76302</v>
      </c>
      <c s="64" r="BP72">
        <v>98.4462489999999</v>
      </c>
      <c s="64" r="BQ72">
        <v>907.608535999999</v>
      </c>
      <c s="64" r="BR72">
        <v>24.6115619999999</v>
      </c>
      <c s="64" r="BS72">
        <v>28.7134889999999</v>
      </c>
      <c s="64" r="BT72">
        <v>45.121198</v>
      </c>
      <c s="64" r="BU72">
        <v>106.650104</v>
      </c>
      <c s="64" r="BV72">
        <v>225.605988</v>
      </c>
      <c s="64" r="BW72">
        <v>77.936614</v>
      </c>
      <c s="64" r="BX72">
        <v>300.523331999999</v>
      </c>
      <c s="64" r="BY72">
        <v>98.4462489999999</v>
      </c>
      <c s="64" r="BZ72">
        <v>155.873228</v>
      </c>
      <c s="64" r="CA72">
        <v>0.0</v>
      </c>
      <c s="64" r="CB72">
        <v>8.20385399999999</v>
      </c>
      <c s="64" r="CC72">
        <v>4.10192699999999</v>
      </c>
      <c s="64" r="CD72">
        <v>0.0</v>
      </c>
      <c s="64" r="CE72">
        <v>45.121198</v>
      </c>
      <c s="64" r="CF72">
        <v>16.407708</v>
      </c>
      <c s="64" r="CG72">
        <v>0.0</v>
      </c>
      <c s="64" r="CH72">
        <v>82.0385409999999</v>
      </c>
      <c s="64" r="CI72">
        <v>881.914317999999</v>
      </c>
      <c s="64" r="CJ72">
        <v>36.917344</v>
      </c>
      <c s="64" r="CK72">
        <v>65.6308329999999</v>
      </c>
      <c s="64" r="CL72">
        <v>77.936614</v>
      </c>
      <c s="64" r="CM72">
        <v>196.892498999999</v>
      </c>
      <c s="64" r="CN72">
        <v>229.707915</v>
      </c>
      <c s="64" r="CO72">
        <v>213.300207</v>
      </c>
      <c s="64" r="CP72">
        <v>4.10192699999999</v>
      </c>
      <c s="64" r="CQ72">
        <v>57.426979</v>
      </c>
      <c s="64" r="CR72">
        <v>723.382703999999</v>
      </c>
      <c s="64" r="CS72">
        <v>12.305781</v>
      </c>
      <c s="64" r="CT72">
        <v>24.6115619999999</v>
      </c>
      <c s="64" r="CU72">
        <v>32.8154159999999</v>
      </c>
      <c s="64" r="CV72">
        <v>24.6115619999999</v>
      </c>
      <c s="64" r="CW72">
        <v>32.8154159999999</v>
      </c>
      <c s="64" r="CX72">
        <v>24.6115619999999</v>
      </c>
      <c s="64" r="CY72">
        <v>514.184424</v>
      </c>
      <c s="64" r="CZ72">
        <v>57.426979</v>
      </c>
    </row>
    <row customHeight="1" r="73" ht="15.0">
      <c t="s" s="62" r="A73">
        <v>1588</v>
      </c>
      <c t="s" s="62" r="B73">
        <v>1589</v>
      </c>
      <c t="s" s="62" r="C73">
        <v>1590</v>
      </c>
      <c t="s" s="62" r="D73">
        <v>1591</v>
      </c>
      <c t="s" s="62" r="E73">
        <v>1592</v>
      </c>
      <c t="s" s="62" r="F73">
        <v>1593</v>
      </c>
      <c t="s" s="63" r="G73">
        <v>1594</v>
      </c>
      <c t="s" s="62" r="H73">
        <v>1595</v>
      </c>
      <c s="64" r="I73">
        <v>91.0</v>
      </c>
      <c s="64" r="J73">
        <v>84.0</v>
      </c>
      <c s="64" r="K73">
        <v>99.0</v>
      </c>
      <c s="64" r="L73">
        <v>76.0</v>
      </c>
      <c s="64" r="M73">
        <v>73.0</v>
      </c>
      <c s="64" r="N73">
        <v>86.0</v>
      </c>
      <c s="64" r="O73">
        <v>48.44</v>
      </c>
      <c s="64" r="P73">
        <v>16.177778</v>
      </c>
      <c s="64" r="Q73">
        <v>8.088889</v>
      </c>
      <c s="64" r="R73">
        <v>19.2111109999999</v>
      </c>
      <c s="64" r="S73">
        <v>21.2333329999999</v>
      </c>
      <c s="64" r="T73">
        <v>19.2111109999999</v>
      </c>
      <c s="64" r="U73">
        <v>7.077778</v>
      </c>
      <c s="64" r="V73">
        <v>5.0</v>
      </c>
      <c s="64" r="W73">
        <v>24.0</v>
      </c>
      <c s="64" r="X73">
        <v>17.0</v>
      </c>
      <c s="64" r="Y73">
        <v>19.0</v>
      </c>
      <c s="64" r="Z73">
        <v>14.0</v>
      </c>
      <c s="64" r="AA73">
        <v>5.0</v>
      </c>
      <c s="64" r="AB73">
        <v>41.455556</v>
      </c>
      <c s="64" r="AC73">
        <v>9.1</v>
      </c>
      <c s="64" r="AD73">
        <v>1.011111</v>
      </c>
      <c s="64" r="AE73">
        <v>9.1</v>
      </c>
      <c s="64" r="AF73">
        <v>11.122222</v>
      </c>
      <c s="64" r="AG73">
        <v>8.088889</v>
      </c>
      <c s="64" r="AH73">
        <v>3.03333299999999</v>
      </c>
      <c s="64" r="AI73">
        <v>0.0</v>
      </c>
      <c s="64" r="AJ73">
        <v>9.1</v>
      </c>
      <c s="64" r="AK73">
        <v>25.277778</v>
      </c>
      <c s="64" r="AL73">
        <v>7.077778</v>
      </c>
      <c s="64" r="AM73">
        <v>49.5444439999999</v>
      </c>
      <c s="64" r="AN73">
        <v>7.077778</v>
      </c>
      <c s="64" r="AO73">
        <v>7.077778</v>
      </c>
      <c s="64" r="AP73">
        <v>10.1111109999999</v>
      </c>
      <c s="64" r="AQ73">
        <v>10.1111109999999</v>
      </c>
      <c s="64" r="AR73">
        <v>11.122222</v>
      </c>
      <c s="64" r="AS73">
        <v>4.044444</v>
      </c>
      <c s="64" r="AT73">
        <v>0.0</v>
      </c>
      <c s="64" r="AU73">
        <v>9.1</v>
      </c>
      <c s="64" r="AV73">
        <v>30.333333</v>
      </c>
      <c s="64" r="AW73">
        <v>10.1111109999999</v>
      </c>
      <c s="64" r="AX73">
        <v>80.888889</v>
      </c>
      <c s="64" r="AY73">
        <v>16.177778</v>
      </c>
      <c s="64" r="AZ73">
        <v>0.0</v>
      </c>
      <c s="64" r="BA73">
        <v>8.088889</v>
      </c>
      <c s="64" r="BB73">
        <v>4.044444</v>
      </c>
      <c s="64" r="BC73">
        <v>12.133333</v>
      </c>
      <c s="64" r="BD73">
        <v>12.133333</v>
      </c>
      <c s="64" r="BE73">
        <v>20.2222219999999</v>
      </c>
      <c s="64" r="BF73">
        <v>8.088889</v>
      </c>
      <c s="64" r="BG73">
        <v>76.0</v>
      </c>
      <c s="64" r="BH73">
        <v>40.4444439999999</v>
      </c>
      <c s="64" r="BI73">
        <v>12.133333</v>
      </c>
      <c s="64" r="BJ73">
        <v>0.0</v>
      </c>
      <c s="64" r="BK73">
        <v>4.044444</v>
      </c>
      <c s="64" r="BL73">
        <v>0.0</v>
      </c>
      <c s="64" r="BM73">
        <v>0.0</v>
      </c>
      <c s="64" r="BN73">
        <v>12.133333</v>
      </c>
      <c s="64" r="BO73">
        <v>12.133333</v>
      </c>
      <c s="64" r="BP73">
        <v>0.0</v>
      </c>
      <c s="64" r="BQ73">
        <v>40.4444439999999</v>
      </c>
      <c s="64" r="BR73">
        <v>4.044444</v>
      </c>
      <c s="64" r="BS73">
        <v>0.0</v>
      </c>
      <c s="64" r="BT73">
        <v>4.044444</v>
      </c>
      <c s="64" r="BU73">
        <v>4.044444</v>
      </c>
      <c s="64" r="BV73">
        <v>12.133333</v>
      </c>
      <c s="64" r="BW73">
        <v>0.0</v>
      </c>
      <c s="64" r="BX73">
        <v>8.088889</v>
      </c>
      <c s="64" r="BY73">
        <v>8.088889</v>
      </c>
      <c s="64" r="BZ73">
        <v>4.044444</v>
      </c>
      <c s="64" r="CA73">
        <v>0.0</v>
      </c>
      <c s="64" r="CB73">
        <v>0.0</v>
      </c>
      <c s="64" r="CC73">
        <v>0.0</v>
      </c>
      <c s="64" r="CD73">
        <v>0.0</v>
      </c>
      <c s="64" r="CE73">
        <v>4.044444</v>
      </c>
      <c s="64" r="CF73">
        <v>0.0</v>
      </c>
      <c s="64" r="CG73">
        <v>0.0</v>
      </c>
      <c s="64" r="CH73">
        <v>0.0</v>
      </c>
      <c s="64" r="CI73">
        <v>36.4</v>
      </c>
      <c s="64" r="CJ73">
        <v>4.044444</v>
      </c>
      <c s="64" r="CK73">
        <v>0.0</v>
      </c>
      <c s="64" r="CL73">
        <v>4.044444</v>
      </c>
      <c s="64" r="CM73">
        <v>4.044444</v>
      </c>
      <c s="64" r="CN73">
        <v>8.088889</v>
      </c>
      <c s="64" r="CO73">
        <v>12.133333</v>
      </c>
      <c s="64" r="CP73">
        <v>4.044444</v>
      </c>
      <c s="64" r="CQ73">
        <v>0.0</v>
      </c>
      <c s="64" r="CR73">
        <v>40.4444439999999</v>
      </c>
      <c s="64" r="CS73">
        <v>12.133333</v>
      </c>
      <c s="64" r="CT73">
        <v>0.0</v>
      </c>
      <c s="64" r="CU73">
        <v>4.044444</v>
      </c>
      <c s="64" r="CV73">
        <v>0.0</v>
      </c>
      <c s="64" r="CW73">
        <v>0.0</v>
      </c>
      <c s="64" r="CX73">
        <v>0.0</v>
      </c>
      <c s="64" r="CY73">
        <v>16.177778</v>
      </c>
      <c s="64" r="CZ73">
        <v>8.088889</v>
      </c>
    </row>
    <row customHeight="1" r="74" ht="15.0">
      <c t="s" s="62" r="A74">
        <v>1596</v>
      </c>
      <c t="s" s="62" r="B74">
        <v>1597</v>
      </c>
      <c t="s" s="62" r="C74">
        <v>1598</v>
      </c>
      <c t="s" s="62" r="D74">
        <v>1599</v>
      </c>
      <c t="s" s="62" r="E74">
        <v>1600</v>
      </c>
      <c t="s" s="62" r="F74">
        <v>1601</v>
      </c>
      <c t="s" s="63" r="G74">
        <v>1602</v>
      </c>
      <c t="s" s="62" r="H74">
        <v>1603</v>
      </c>
      <c s="64" r="I74">
        <v>23095.0</v>
      </c>
      <c s="64" r="J74">
        <v>22457.0</v>
      </c>
      <c s="64" r="K74">
        <v>21538.0</v>
      </c>
      <c s="64" r="L74">
        <v>20906.0</v>
      </c>
      <c s="64" r="M74">
        <v>21126.0</v>
      </c>
      <c s="64" r="N74">
        <v>22550.0</v>
      </c>
      <c s="64" r="O74">
        <v>5.28</v>
      </c>
      <c s="64" r="P74">
        <v>3653.31819</v>
      </c>
      <c s="64" r="Q74">
        <v>3770.748595</v>
      </c>
      <c s="64" r="R74">
        <v>4498.85972599999</v>
      </c>
      <c s="64" r="S74">
        <v>4875.276246</v>
      </c>
      <c s="64" r="T74">
        <v>3334.45512999999</v>
      </c>
      <c s="64" r="U74">
        <v>2962.342114</v>
      </c>
      <c s="64" r="V74">
        <v>3706.0</v>
      </c>
      <c s="64" r="W74">
        <v>4181.0</v>
      </c>
      <c s="64" r="X74">
        <v>4904.0</v>
      </c>
      <c s="64" r="Y74">
        <v>4047.0</v>
      </c>
      <c s="64" r="Z74">
        <v>3358.0</v>
      </c>
      <c s="64" r="AA74">
        <v>2261.0</v>
      </c>
      <c s="64" r="AB74">
        <v>10452.530137</v>
      </c>
      <c s="64" r="AC74">
        <v>1906.22992</v>
      </c>
      <c s="64" r="AD74">
        <v>1916.353344</v>
      </c>
      <c s="64" r="AE74">
        <v>2079.713404</v>
      </c>
      <c s="64" r="AF74">
        <v>2234.748799</v>
      </c>
      <c s="64" r="AG74">
        <v>1359.36091</v>
      </c>
      <c s="64" r="AH74">
        <v>896.191823</v>
      </c>
      <c s="64" r="AI74">
        <v>59.9319369999999</v>
      </c>
      <c s="64" r="AJ74">
        <v>2590.688564</v>
      </c>
      <c s="64" r="AK74">
        <v>6162.80370399999</v>
      </c>
      <c s="64" r="AL74">
        <v>1699.037869</v>
      </c>
      <c s="64" r="AM74">
        <v>12642.469863</v>
      </c>
      <c s="64" r="AN74">
        <v>1747.08827</v>
      </c>
      <c s="64" r="AO74">
        <v>1854.39525099999</v>
      </c>
      <c s="64" r="AP74">
        <v>2419.146322</v>
      </c>
      <c s="64" r="AQ74">
        <v>2640.52744699999</v>
      </c>
      <c s="64" r="AR74">
        <v>1975.09422</v>
      </c>
      <c s="64" r="AS74">
        <v>1830.324662</v>
      </c>
      <c s="64" r="AT74">
        <v>175.893691999999</v>
      </c>
      <c s="64" r="AU74">
        <v>2371.689636</v>
      </c>
      <c s="64" r="AV74">
        <v>7170.44916399999</v>
      </c>
      <c s="64" r="AW74">
        <v>3100.331064</v>
      </c>
      <c s="64" r="AX74">
        <v>19437.636803</v>
      </c>
      <c s="64" r="AY74">
        <v>21.542949</v>
      </c>
      <c s="64" r="AZ74">
        <v>679.277632</v>
      </c>
      <c s="64" r="BA74">
        <v>2834.67380099999</v>
      </c>
      <c s="64" r="BB74">
        <v>3109.508069</v>
      </c>
      <c s="64" r="BC74">
        <v>2996.347334</v>
      </c>
      <c s="64" r="BD74">
        <v>1430.459372</v>
      </c>
      <c s="64" r="BE74">
        <v>5673.96441599999</v>
      </c>
      <c s="64" r="BF74">
        <v>2691.863228</v>
      </c>
      <c s="64" r="BG74">
        <v>18752.0</v>
      </c>
      <c s="64" r="BH74">
        <v>8532.05485699999</v>
      </c>
      <c s="64" r="BI74">
        <v>17.324265</v>
      </c>
      <c s="64" r="BJ74">
        <v>487.50565</v>
      </c>
      <c s="64" r="BK74">
        <v>1624.442867</v>
      </c>
      <c s="64" r="BL74">
        <v>1356.01538499999</v>
      </c>
      <c s="64" r="BM74">
        <v>689.015949999999</v>
      </c>
      <c s="64" r="BN74">
        <v>1203.85151799999</v>
      </c>
      <c s="64" r="BO74">
        <v>2109.576317</v>
      </c>
      <c s="64" r="BP74">
        <v>1044.322904</v>
      </c>
      <c s="64" r="BQ74">
        <v>10905.581945</v>
      </c>
      <c s="64" r="BR74">
        <v>4.21868399999999</v>
      </c>
      <c s="64" r="BS74">
        <v>191.771982</v>
      </c>
      <c s="64" r="BT74">
        <v>1210.23093399999</v>
      </c>
      <c s="64" r="BU74">
        <v>1753.492684</v>
      </c>
      <c s="64" r="BV74">
        <v>2307.331383</v>
      </c>
      <c s="64" r="BW74">
        <v>226.607855</v>
      </c>
      <c s="64" r="BX74">
        <v>3564.38809899999</v>
      </c>
      <c s="64" r="BY74">
        <v>1647.540324</v>
      </c>
      <c s="64" r="BZ74">
        <v>2497.639639</v>
      </c>
      <c s="64" r="CA74">
        <v>0.0</v>
      </c>
      <c s="64" r="CB74">
        <v>18.2691979999999</v>
      </c>
      <c s="64" r="CC74">
        <v>43.950912</v>
      </c>
      <c s="64" r="CD74">
        <v>214.757257</v>
      </c>
      <c s="64" r="CE74">
        <v>371.941431</v>
      </c>
      <c s="64" r="CF74">
        <v>266.147211</v>
      </c>
      <c s="64" r="CG74">
        <v>0.0</v>
      </c>
      <c s="64" r="CH74">
        <v>1582.57363</v>
      </c>
      <c s="64" r="CI74">
        <v>9021.934733</v>
      </c>
      <c s="64" r="CJ74">
        <v>18.1593009999999</v>
      </c>
      <c s="64" r="CK74">
        <v>486.635341999999</v>
      </c>
      <c s="64" r="CL74">
        <v>2216.959314</v>
      </c>
      <c s="64" r="CM74">
        <v>2452.683078</v>
      </c>
      <c s="64" r="CN74">
        <v>2173.07575899999</v>
      </c>
      <c s="64" r="CO74">
        <v>1016.991264</v>
      </c>
      <c s="64" r="CP74">
        <v>35.3607739999999</v>
      </c>
      <c s="64" r="CQ74">
        <v>622.069899999999</v>
      </c>
      <c s="64" r="CR74">
        <v>7918.062431</v>
      </c>
      <c s="64" r="CS74">
        <v>3.383649</v>
      </c>
      <c s="64" r="CT74">
        <v>174.373092</v>
      </c>
      <c s="64" r="CU74">
        <v>573.763574999999</v>
      </c>
      <c s="64" r="CV74">
        <v>442.067733999999</v>
      </c>
      <c s="64" r="CW74">
        <v>451.330144</v>
      </c>
      <c s="64" r="CX74">
        <v>147.320898</v>
      </c>
      <c s="64" r="CY74">
        <v>5638.603642</v>
      </c>
      <c s="64" r="CZ74">
        <v>487.219697999999</v>
      </c>
    </row>
    <row customHeight="1" r="75" ht="15.0">
      <c t="s" s="62" r="A75">
        <v>1604</v>
      </c>
      <c t="s" s="62" r="B75">
        <v>1605</v>
      </c>
      <c t="s" s="62" r="C75">
        <v>1606</v>
      </c>
      <c t="s" s="62" r="D75">
        <v>1607</v>
      </c>
      <c t="s" s="62" r="E75">
        <v>1608</v>
      </c>
      <c t="s" s="62" r="F75">
        <v>1609</v>
      </c>
      <c t="s" s="63" r="G75">
        <v>1610</v>
      </c>
      <c t="s" s="62" r="H75">
        <v>1611</v>
      </c>
      <c s="64" r="I75">
        <v>501.0</v>
      </c>
      <c s="64" r="J75">
        <v>235.0</v>
      </c>
      <c s="64" r="K75">
        <v>188.0</v>
      </c>
      <c s="64" r="L75">
        <v>161.0</v>
      </c>
      <c s="64" r="M75">
        <v>162.0</v>
      </c>
      <c s="64" r="N75">
        <v>187.0</v>
      </c>
      <c s="64" r="O75">
        <v>28.61</v>
      </c>
      <c s="64" r="P75">
        <v>127.341373</v>
      </c>
      <c s="64" r="Q75">
        <v>67.8534319999999</v>
      </c>
      <c s="64" r="R75">
        <v>158.014841999999</v>
      </c>
      <c s="64" r="S75">
        <v>85.5139149999999</v>
      </c>
      <c s="64" r="T75">
        <v>41.827458</v>
      </c>
      <c s="64" r="U75">
        <v>20.4489799999999</v>
      </c>
      <c s="64" r="V75">
        <v>51.0</v>
      </c>
      <c s="64" r="W75">
        <v>38.0</v>
      </c>
      <c s="64" r="X75">
        <v>55.0</v>
      </c>
      <c s="64" r="Y75">
        <v>45.0</v>
      </c>
      <c s="64" r="Z75">
        <v>33.0</v>
      </c>
      <c s="64" r="AA75">
        <v>13.0</v>
      </c>
      <c s="64" r="AB75">
        <v>251.894249</v>
      </c>
      <c s="64" r="AC75">
        <v>68.782931</v>
      </c>
      <c s="64" r="AD75">
        <v>33.461967</v>
      </c>
      <c s="64" r="AE75">
        <v>81.795918</v>
      </c>
      <c s="64" r="AF75">
        <v>41.827458</v>
      </c>
      <c s="64" r="AG75">
        <v>19.5194809999999</v>
      </c>
      <c s="64" r="AH75">
        <v>6.506494</v>
      </c>
      <c s="64" r="AI75">
        <v>0.0</v>
      </c>
      <c s="64" r="AJ75">
        <v>79.0074209999999</v>
      </c>
      <c s="64" r="AK75">
        <v>156.155844</v>
      </c>
      <c s="64" r="AL75">
        <v>16.7309829999999</v>
      </c>
      <c s="64" r="AM75">
        <v>249.105751</v>
      </c>
      <c s="64" r="AN75">
        <v>58.5584419999999</v>
      </c>
      <c s="64" r="AO75">
        <v>34.391466</v>
      </c>
      <c s="64" r="AP75">
        <v>76.218924</v>
      </c>
      <c s="64" r="AQ75">
        <v>43.686456</v>
      </c>
      <c s="64" r="AR75">
        <v>22.3079779999999</v>
      </c>
      <c s="64" r="AS75">
        <v>13.942486</v>
      </c>
      <c s="64" r="AT75">
        <v>0.0</v>
      </c>
      <c s="64" r="AU75">
        <v>68.782931</v>
      </c>
      <c s="64" r="AV75">
        <v>159.87384</v>
      </c>
      <c s="64" r="AW75">
        <v>20.4489799999999</v>
      </c>
      <c s="64" r="AX75">
        <v>368.081633</v>
      </c>
      <c s="64" r="AY75">
        <v>0.0</v>
      </c>
      <c s="64" r="AZ75">
        <v>14.871985</v>
      </c>
      <c s="64" r="BA75">
        <v>22.3079779999999</v>
      </c>
      <c s="64" r="BB75">
        <v>44.615955</v>
      </c>
      <c s="64" r="BC75">
        <v>89.2319109999999</v>
      </c>
      <c s="64" r="BD75">
        <v>63.2059369999999</v>
      </c>
      <c s="64" r="BE75">
        <v>85.5139149999999</v>
      </c>
      <c s="64" r="BF75">
        <v>48.3339519999999</v>
      </c>
      <c s="64" r="BG75">
        <v>172.0</v>
      </c>
      <c s="64" r="BH75">
        <v>174.745825999999</v>
      </c>
      <c s="64" r="BI75">
        <v>0.0</v>
      </c>
      <c s="64" r="BJ75">
        <v>11.1539889999999</v>
      </c>
      <c s="64" r="BK75">
        <v>18.589981</v>
      </c>
      <c s="64" r="BL75">
        <v>18.589981</v>
      </c>
      <c s="64" r="BM75">
        <v>18.589981</v>
      </c>
      <c s="64" r="BN75">
        <v>55.769944</v>
      </c>
      <c s="64" r="BO75">
        <v>37.179963</v>
      </c>
      <c s="64" r="BP75">
        <v>14.871985</v>
      </c>
      <c s="64" r="BQ75">
        <v>193.335806999999</v>
      </c>
      <c s="64" r="BR75">
        <v>0.0</v>
      </c>
      <c s="64" r="BS75">
        <v>3.71799599999999</v>
      </c>
      <c s="64" r="BT75">
        <v>3.71799599999999</v>
      </c>
      <c s="64" r="BU75">
        <v>26.025974</v>
      </c>
      <c s="64" r="BV75">
        <v>70.641929</v>
      </c>
      <c s="64" r="BW75">
        <v>7.43599299999999</v>
      </c>
      <c s="64" r="BX75">
        <v>48.3339519999999</v>
      </c>
      <c s="64" r="BY75">
        <v>33.461967</v>
      </c>
      <c s="64" r="BZ75">
        <v>26.025974</v>
      </c>
      <c s="64" r="CA75">
        <v>0.0</v>
      </c>
      <c s="64" r="CB75">
        <v>0.0</v>
      </c>
      <c s="64" r="CC75">
        <v>0.0</v>
      </c>
      <c s="64" r="CD75">
        <v>0.0</v>
      </c>
      <c s="64" r="CE75">
        <v>3.71799599999999</v>
      </c>
      <c s="64" r="CF75">
        <v>3.71799599999999</v>
      </c>
      <c s="64" r="CG75">
        <v>0.0</v>
      </c>
      <c s="64" r="CH75">
        <v>18.589981</v>
      </c>
      <c s="64" r="CI75">
        <v>245.387755</v>
      </c>
      <c s="64" r="CJ75">
        <v>0.0</v>
      </c>
      <c s="64" r="CK75">
        <v>14.871985</v>
      </c>
      <c s="64" r="CL75">
        <v>22.3079779999999</v>
      </c>
      <c s="64" r="CM75">
        <v>40.897959</v>
      </c>
      <c s="64" r="CN75">
        <v>81.795918</v>
      </c>
      <c s="64" r="CO75">
        <v>59.4879409999999</v>
      </c>
      <c s="64" r="CP75">
        <v>0.0</v>
      </c>
      <c s="64" r="CQ75">
        <v>26.025974</v>
      </c>
      <c s="64" r="CR75">
        <v>96.6679039999999</v>
      </c>
      <c s="64" r="CS75">
        <v>0.0</v>
      </c>
      <c s="64" r="CT75">
        <v>0.0</v>
      </c>
      <c s="64" r="CU75">
        <v>0.0</v>
      </c>
      <c s="64" r="CV75">
        <v>3.71799599999999</v>
      </c>
      <c s="64" r="CW75">
        <v>3.71799599999999</v>
      </c>
      <c s="64" r="CX75">
        <v>0.0</v>
      </c>
      <c s="64" r="CY75">
        <v>85.5139149999999</v>
      </c>
      <c s="64" r="CZ75">
        <v>3.71799599999999</v>
      </c>
    </row>
    <row customHeight="1" r="76" ht="15.0">
      <c t="s" s="62" r="A76">
        <v>1612</v>
      </c>
      <c t="s" s="62" r="B76">
        <v>1613</v>
      </c>
      <c t="s" s="62" r="C76">
        <v>1614</v>
      </c>
      <c t="s" s="62" r="D76">
        <v>1615</v>
      </c>
      <c t="s" s="62" r="E76">
        <v>1616</v>
      </c>
      <c t="s" s="62" r="F76">
        <v>1617</v>
      </c>
      <c t="s" s="63" r="G76">
        <v>1618</v>
      </c>
      <c t="s" s="62" r="H76">
        <v>1619</v>
      </c>
      <c s="64" r="I76">
        <v>1294.0</v>
      </c>
      <c s="64" r="J76">
        <v>949.0</v>
      </c>
      <c s="64" r="K76">
        <v>875.0</v>
      </c>
      <c s="64" r="L76">
        <v>850.0</v>
      </c>
      <c s="64" r="M76">
        <v>764.0</v>
      </c>
      <c s="64" r="N76">
        <v>750.0</v>
      </c>
      <c s="64" r="O76">
        <v>2.41</v>
      </c>
      <c s="64" r="P76">
        <v>251.0</v>
      </c>
      <c s="64" r="Q76">
        <v>218.0</v>
      </c>
      <c s="64" r="R76">
        <v>307.0</v>
      </c>
      <c s="64" r="S76">
        <v>210.0</v>
      </c>
      <c s="64" r="T76">
        <v>141.0</v>
      </c>
      <c s="64" r="U76">
        <v>167.0</v>
      </c>
      <c s="64" r="V76">
        <v>176.0</v>
      </c>
      <c s="64" r="W76">
        <v>150.0</v>
      </c>
      <c s="64" r="X76">
        <v>209.0</v>
      </c>
      <c s="64" r="Y76">
        <v>156.0</v>
      </c>
      <c s="64" r="Z76">
        <v>113.0</v>
      </c>
      <c s="64" r="AA76">
        <v>145.0</v>
      </c>
      <c s="64" r="AB76">
        <v>600.0</v>
      </c>
      <c s="64" r="AC76">
        <v>130.0</v>
      </c>
      <c s="64" r="AD76">
        <v>102.0</v>
      </c>
      <c s="64" r="AE76">
        <v>155.0</v>
      </c>
      <c s="64" r="AF76">
        <v>101.0</v>
      </c>
      <c s="64" r="AG76">
        <v>66.0</v>
      </c>
      <c s="64" r="AH76">
        <v>44.0</v>
      </c>
      <c s="64" r="AI76">
        <v>2.0</v>
      </c>
      <c s="64" r="AJ76">
        <v>165.0</v>
      </c>
      <c s="64" r="AK76">
        <v>357.0</v>
      </c>
      <c s="64" r="AL76">
        <v>78.0</v>
      </c>
      <c s="64" r="AM76">
        <v>694.0</v>
      </c>
      <c s="64" r="AN76">
        <v>121.0</v>
      </c>
      <c s="64" r="AO76">
        <v>116.0</v>
      </c>
      <c s="64" r="AP76">
        <v>152.0</v>
      </c>
      <c s="64" r="AQ76">
        <v>109.0</v>
      </c>
      <c s="64" r="AR76">
        <v>75.0</v>
      </c>
      <c s="64" r="AS76">
        <v>98.0</v>
      </c>
      <c s="64" r="AT76">
        <v>23.0</v>
      </c>
      <c s="64" r="AU76">
        <v>153.0</v>
      </c>
      <c s="64" r="AV76">
        <v>379.0</v>
      </c>
      <c s="64" r="AW76">
        <v>162.0</v>
      </c>
      <c s="64" r="AX76">
        <v>1028.0</v>
      </c>
      <c s="64" r="AY76">
        <v>16.0</v>
      </c>
      <c s="64" r="AZ76">
        <v>56.0</v>
      </c>
      <c s="64" r="BA76">
        <v>76.0</v>
      </c>
      <c s="64" r="BB76">
        <v>120.0</v>
      </c>
      <c s="64" r="BC76">
        <v>204.0</v>
      </c>
      <c s="64" r="BD76">
        <v>140.0</v>
      </c>
      <c s="64" r="BE76">
        <v>300.0</v>
      </c>
      <c s="64" r="BF76">
        <v>116.0</v>
      </c>
      <c s="64" r="BG76">
        <v>812.0</v>
      </c>
      <c s="64" r="BH76">
        <v>452.0</v>
      </c>
      <c s="64" r="BI76">
        <v>8.0</v>
      </c>
      <c s="64" r="BJ76">
        <v>40.0</v>
      </c>
      <c s="64" r="BK76">
        <v>52.0</v>
      </c>
      <c s="64" r="BL76">
        <v>52.0</v>
      </c>
      <c s="64" r="BM76">
        <v>44.0</v>
      </c>
      <c s="64" r="BN76">
        <v>116.0</v>
      </c>
      <c s="64" r="BO76">
        <v>104.0</v>
      </c>
      <c s="64" r="BP76">
        <v>36.0</v>
      </c>
      <c s="64" r="BQ76">
        <v>576.0</v>
      </c>
      <c s="64" r="BR76">
        <v>8.0</v>
      </c>
      <c s="64" r="BS76">
        <v>16.0</v>
      </c>
      <c s="64" r="BT76">
        <v>24.0</v>
      </c>
      <c s="64" r="BU76">
        <v>68.0</v>
      </c>
      <c s="64" r="BV76">
        <v>160.0</v>
      </c>
      <c s="64" r="BW76">
        <v>24.0</v>
      </c>
      <c s="64" r="BX76">
        <v>196.0</v>
      </c>
      <c s="64" r="BY76">
        <v>80.0</v>
      </c>
      <c s="64" r="BZ76">
        <v>152.0</v>
      </c>
      <c s="64" r="CA76">
        <v>0.0</v>
      </c>
      <c s="64" r="CB76">
        <v>0.0</v>
      </c>
      <c s="64" r="CC76">
        <v>0.0</v>
      </c>
      <c s="64" r="CD76">
        <v>12.0</v>
      </c>
      <c s="64" r="CE76">
        <v>40.0</v>
      </c>
      <c s="64" r="CF76">
        <v>36.0</v>
      </c>
      <c s="64" r="CG76">
        <v>0.0</v>
      </c>
      <c s="64" r="CH76">
        <v>64.0</v>
      </c>
      <c s="64" r="CI76">
        <v>496.0</v>
      </c>
      <c s="64" r="CJ76">
        <v>12.0</v>
      </c>
      <c s="64" r="CK76">
        <v>44.0</v>
      </c>
      <c s="64" r="CL76">
        <v>64.0</v>
      </c>
      <c s="64" r="CM76">
        <v>92.0</v>
      </c>
      <c s="64" r="CN76">
        <v>152.0</v>
      </c>
      <c s="64" r="CO76">
        <v>88.0</v>
      </c>
      <c s="64" r="CP76">
        <v>4.0</v>
      </c>
      <c s="64" r="CQ76">
        <v>40.0</v>
      </c>
      <c s="64" r="CR76">
        <v>380.0</v>
      </c>
      <c s="64" r="CS76">
        <v>4.0</v>
      </c>
      <c s="64" r="CT76">
        <v>12.0</v>
      </c>
      <c s="64" r="CU76">
        <v>12.0</v>
      </c>
      <c s="64" r="CV76">
        <v>16.0</v>
      </c>
      <c s="64" r="CW76">
        <v>12.0</v>
      </c>
      <c s="64" r="CX76">
        <v>16.0</v>
      </c>
      <c s="64" r="CY76">
        <v>296.0</v>
      </c>
      <c s="64" r="CZ76">
        <v>12.0</v>
      </c>
    </row>
    <row customHeight="1" r="77" ht="15.0">
      <c t="s" s="62" r="A77">
        <v>1620</v>
      </c>
      <c t="s" s="62" r="B77">
        <v>1621</v>
      </c>
      <c t="s" s="62" r="C77">
        <v>1622</v>
      </c>
      <c t="s" s="62" r="D77">
        <v>1623</v>
      </c>
      <c t="s" s="62" r="E77">
        <v>1624</v>
      </c>
      <c t="s" s="62" r="F77">
        <v>1625</v>
      </c>
      <c t="s" s="63" r="G77">
        <v>1626</v>
      </c>
      <c t="s" s="62" r="H77">
        <v>1627</v>
      </c>
      <c s="64" r="I77">
        <v>224.0</v>
      </c>
      <c s="64" r="J77">
        <v>173.0</v>
      </c>
      <c s="64" r="K77">
        <v>193.0</v>
      </c>
      <c s="64" r="L77">
        <v>176.0</v>
      </c>
      <c s="64" r="M77">
        <v>162.0</v>
      </c>
      <c s="64" r="N77">
        <v>178.0</v>
      </c>
      <c s="64" r="O77">
        <v>6.04</v>
      </c>
      <c s="64" r="P77">
        <v>50.9615239999999</v>
      </c>
      <c s="64" r="Q77">
        <v>38.929434</v>
      </c>
      <c s="64" r="R77">
        <v>44.981127</v>
      </c>
      <c s="64" r="S77">
        <v>45.0761869999999</v>
      </c>
      <c s="64" r="T77">
        <v>26.635929</v>
      </c>
      <c s="64" r="U77">
        <v>17.415799</v>
      </c>
      <c s="64" r="V77">
        <v>30.0</v>
      </c>
      <c s="64" r="W77">
        <v>41.0</v>
      </c>
      <c s="64" r="X77">
        <v>35.0</v>
      </c>
      <c s="64" r="Y77">
        <v>39.0</v>
      </c>
      <c s="64" r="Z77">
        <v>20.0</v>
      </c>
      <c s="64" r="AA77">
        <v>8.0</v>
      </c>
      <c s="64" r="AB77">
        <v>115.549958</v>
      </c>
      <c s="64" r="AC77">
        <v>27.494032</v>
      </c>
      <c s="64" r="AD77">
        <v>18.440258</v>
      </c>
      <c s="64" r="AE77">
        <v>24.5394809999999</v>
      </c>
      <c s="64" r="AF77">
        <v>23.562552</v>
      </c>
      <c s="64" r="AG77">
        <v>15.366882</v>
      </c>
      <c s="64" r="AH77">
        <v>5.122294</v>
      </c>
      <c s="64" r="AI77">
        <v>1.024459</v>
      </c>
      <c s="64" r="AJ77">
        <v>31.591867</v>
      </c>
      <c s="64" r="AK77">
        <v>72.6890439999999</v>
      </c>
      <c s="64" r="AL77">
        <v>11.269047</v>
      </c>
      <c s="64" r="AM77">
        <v>108.450042</v>
      </c>
      <c s="64" r="AN77">
        <v>23.467492</v>
      </c>
      <c s="64" r="AO77">
        <v>20.489176</v>
      </c>
      <c s="64" r="AP77">
        <v>20.4416459999999</v>
      </c>
      <c s="64" r="AQ77">
        <v>21.513635</v>
      </c>
      <c s="64" r="AR77">
        <v>11.269047</v>
      </c>
      <c s="64" r="AS77">
        <v>11.269047</v>
      </c>
      <c s="64" r="AT77">
        <v>0.0</v>
      </c>
      <c s="64" r="AU77">
        <v>26.540869</v>
      </c>
      <c s="64" r="AV77">
        <v>67.5667499999999</v>
      </c>
      <c s="64" r="AW77">
        <v>14.342423</v>
      </c>
      <c s="64" r="AX77">
        <v>163.913406</v>
      </c>
      <c s="64" r="AY77">
        <v>12.293505</v>
      </c>
      <c s="64" r="AZ77">
        <v>0.0</v>
      </c>
      <c s="64" r="BA77">
        <v>4.09783499999999</v>
      </c>
      <c s="64" r="BB77">
        <v>24.587011</v>
      </c>
      <c s="64" r="BC77">
        <v>28.684846</v>
      </c>
      <c s="64" r="BD77">
        <v>36.880516</v>
      </c>
      <c s="64" r="BE77">
        <v>36.880516</v>
      </c>
      <c s="64" r="BF77">
        <v>20.489176</v>
      </c>
      <c s="64" r="BG77">
        <v>124.0</v>
      </c>
      <c s="64" r="BH77">
        <v>90.1523739999999</v>
      </c>
      <c s="64" r="BI77">
        <v>8.19566999999999</v>
      </c>
      <c s="64" r="BJ77">
        <v>0.0</v>
      </c>
      <c s="64" r="BK77">
        <v>4.09783499999999</v>
      </c>
      <c s="64" r="BL77">
        <v>12.293505</v>
      </c>
      <c s="64" r="BM77">
        <v>0.0</v>
      </c>
      <c s="64" r="BN77">
        <v>32.7826809999999</v>
      </c>
      <c s="64" r="BO77">
        <v>24.587011</v>
      </c>
      <c s="64" r="BP77">
        <v>8.19566999999999</v>
      </c>
      <c s="64" r="BQ77">
        <v>73.7610329999999</v>
      </c>
      <c s="64" r="BR77">
        <v>4.09783499999999</v>
      </c>
      <c s="64" r="BS77">
        <v>0.0</v>
      </c>
      <c s="64" r="BT77">
        <v>0.0</v>
      </c>
      <c s="64" r="BU77">
        <v>12.293505</v>
      </c>
      <c s="64" r="BV77">
        <v>28.684846</v>
      </c>
      <c s="64" r="BW77">
        <v>4.09783499999999</v>
      </c>
      <c s="64" r="BX77">
        <v>12.293505</v>
      </c>
      <c s="64" r="BY77">
        <v>12.293505</v>
      </c>
      <c s="64" r="BZ77">
        <v>16.391341</v>
      </c>
      <c s="64" r="CA77">
        <v>0.0</v>
      </c>
      <c s="64" r="CB77">
        <v>0.0</v>
      </c>
      <c s="64" r="CC77">
        <v>0.0</v>
      </c>
      <c s="64" r="CD77">
        <v>0.0</v>
      </c>
      <c s="64" r="CE77">
        <v>0.0</v>
      </c>
      <c s="64" r="CF77">
        <v>4.09783499999999</v>
      </c>
      <c s="64" r="CG77">
        <v>0.0</v>
      </c>
      <c s="64" r="CH77">
        <v>12.293505</v>
      </c>
      <c s="64" r="CI77">
        <v>86.0545379999999</v>
      </c>
      <c s="64" r="CJ77">
        <v>8.19566999999999</v>
      </c>
      <c s="64" r="CK77">
        <v>0.0</v>
      </c>
      <c s="64" r="CL77">
        <v>0.0</v>
      </c>
      <c s="64" r="CM77">
        <v>20.489176</v>
      </c>
      <c s="64" r="CN77">
        <v>24.587011</v>
      </c>
      <c s="64" r="CO77">
        <v>32.7826809999999</v>
      </c>
      <c s="64" r="CP77">
        <v>0.0</v>
      </c>
      <c s="64" r="CQ77">
        <v>0.0</v>
      </c>
      <c s="64" r="CR77">
        <v>61.4675269999999</v>
      </c>
      <c s="64" r="CS77">
        <v>4.09783499999999</v>
      </c>
      <c s="64" r="CT77">
        <v>0.0</v>
      </c>
      <c s="64" r="CU77">
        <v>4.09783499999999</v>
      </c>
      <c s="64" r="CV77">
        <v>4.09783499999999</v>
      </c>
      <c s="64" r="CW77">
        <v>4.09783499999999</v>
      </c>
      <c s="64" r="CX77">
        <v>0.0</v>
      </c>
      <c s="64" r="CY77">
        <v>36.880516</v>
      </c>
      <c s="64" r="CZ77">
        <v>8.19566999999999</v>
      </c>
    </row>
    <row customHeight="1" r="78" ht="15.0">
      <c t="s" s="62" r="A78">
        <v>1628</v>
      </c>
      <c t="s" s="62" r="B78">
        <v>1629</v>
      </c>
      <c t="s" s="62" r="C78">
        <v>1630</v>
      </c>
      <c t="s" s="62" r="D78">
        <v>1631</v>
      </c>
      <c t="s" s="62" r="E78">
        <v>1632</v>
      </c>
      <c t="s" s="62" r="F78">
        <v>1633</v>
      </c>
      <c t="s" s="63" r="G78">
        <v>1634</v>
      </c>
      <c t="s" s="62" r="H78">
        <v>1635</v>
      </c>
      <c s="64" r="I78">
        <v>1385.0</v>
      </c>
      <c s="64" r="J78">
        <v>1305.0</v>
      </c>
      <c s="64" r="K78">
        <v>1260.0</v>
      </c>
      <c s="64" r="L78">
        <v>1753.0</v>
      </c>
      <c s="64" r="M78">
        <v>991.0</v>
      </c>
      <c s="64" r="N78">
        <v>1041.0</v>
      </c>
      <c s="64" r="O78">
        <v>49.24</v>
      </c>
      <c s="64" r="P78">
        <v>261.0</v>
      </c>
      <c s="64" r="Q78">
        <v>189.0</v>
      </c>
      <c s="64" r="R78">
        <v>303.0</v>
      </c>
      <c s="64" r="S78">
        <v>273.0</v>
      </c>
      <c s="64" r="T78">
        <v>202.0</v>
      </c>
      <c s="64" r="U78">
        <v>157.0</v>
      </c>
      <c s="64" r="V78">
        <v>273.0</v>
      </c>
      <c s="64" r="W78">
        <v>208.0</v>
      </c>
      <c s="64" r="X78">
        <v>282.0</v>
      </c>
      <c s="64" r="Y78">
        <v>208.0</v>
      </c>
      <c s="64" r="Z78">
        <v>211.0</v>
      </c>
      <c s="64" r="AA78">
        <v>123.0</v>
      </c>
      <c s="64" r="AB78">
        <v>695.0</v>
      </c>
      <c s="64" r="AC78">
        <v>141.0</v>
      </c>
      <c s="64" r="AD78">
        <v>101.0</v>
      </c>
      <c s="64" r="AE78">
        <v>152.0</v>
      </c>
      <c s="64" r="AF78">
        <v>133.0</v>
      </c>
      <c s="64" r="AG78">
        <v>103.0</v>
      </c>
      <c s="64" r="AH78">
        <v>60.0</v>
      </c>
      <c s="64" r="AI78">
        <v>5.0</v>
      </c>
      <c s="64" r="AJ78">
        <v>186.0</v>
      </c>
      <c s="64" r="AK78">
        <v>386.0</v>
      </c>
      <c s="64" r="AL78">
        <v>123.0</v>
      </c>
      <c s="64" r="AM78">
        <v>690.0</v>
      </c>
      <c s="64" r="AN78">
        <v>120.0</v>
      </c>
      <c s="64" r="AO78">
        <v>88.0</v>
      </c>
      <c s="64" r="AP78">
        <v>151.0</v>
      </c>
      <c s="64" r="AQ78">
        <v>140.0</v>
      </c>
      <c s="64" r="AR78">
        <v>99.0</v>
      </c>
      <c s="64" r="AS78">
        <v>86.0</v>
      </c>
      <c s="64" r="AT78">
        <v>6.0</v>
      </c>
      <c s="64" r="AU78">
        <v>162.0</v>
      </c>
      <c s="64" r="AV78">
        <v>380.0</v>
      </c>
      <c s="64" r="AW78">
        <v>148.0</v>
      </c>
      <c s="64" r="AX78">
        <v>1140.0</v>
      </c>
      <c s="64" r="AY78">
        <v>48.0</v>
      </c>
      <c s="64" r="AZ78">
        <v>32.0</v>
      </c>
      <c s="64" r="BA78">
        <v>24.0</v>
      </c>
      <c s="64" r="BB78">
        <v>76.0</v>
      </c>
      <c s="64" r="BC78">
        <v>192.0</v>
      </c>
      <c s="64" r="BD78">
        <v>232.0</v>
      </c>
      <c s="64" r="BE78">
        <v>356.0</v>
      </c>
      <c s="64" r="BF78">
        <v>180.0</v>
      </c>
      <c s="64" r="BG78">
        <v>1032.0</v>
      </c>
      <c s="64" r="BH78">
        <v>592.0</v>
      </c>
      <c s="64" r="BI78">
        <v>28.0</v>
      </c>
      <c s="64" r="BJ78">
        <v>24.0</v>
      </c>
      <c s="64" r="BK78">
        <v>20.0</v>
      </c>
      <c s="64" r="BL78">
        <v>60.0</v>
      </c>
      <c s="64" r="BM78">
        <v>20.0</v>
      </c>
      <c s="64" r="BN78">
        <v>184.0</v>
      </c>
      <c s="64" r="BO78">
        <v>188.0</v>
      </c>
      <c s="64" r="BP78">
        <v>68.0</v>
      </c>
      <c s="64" r="BQ78">
        <v>548.0</v>
      </c>
      <c s="64" r="BR78">
        <v>20.0</v>
      </c>
      <c s="64" r="BS78">
        <v>8.0</v>
      </c>
      <c s="64" r="BT78">
        <v>4.0</v>
      </c>
      <c s="64" r="BU78">
        <v>16.0</v>
      </c>
      <c s="64" r="BV78">
        <v>172.0</v>
      </c>
      <c s="64" r="BW78">
        <v>48.0</v>
      </c>
      <c s="64" r="BX78">
        <v>168.0</v>
      </c>
      <c s="64" r="BY78">
        <v>112.0</v>
      </c>
      <c s="64" r="BZ78">
        <v>152.0</v>
      </c>
      <c s="64" r="CA78">
        <v>0.0</v>
      </c>
      <c s="64" r="CB78">
        <v>0.0</v>
      </c>
      <c s="64" r="CC78">
        <v>4.0</v>
      </c>
      <c s="64" r="CD78">
        <v>8.0</v>
      </c>
      <c s="64" r="CE78">
        <v>20.0</v>
      </c>
      <c s="64" r="CF78">
        <v>44.0</v>
      </c>
      <c s="64" r="CG78">
        <v>0.0</v>
      </c>
      <c s="64" r="CH78">
        <v>76.0</v>
      </c>
      <c s="64" r="CI78">
        <v>540.0</v>
      </c>
      <c s="64" r="CJ78">
        <v>36.0</v>
      </c>
      <c s="64" r="CK78">
        <v>28.0</v>
      </c>
      <c s="64" r="CL78">
        <v>20.0</v>
      </c>
      <c s="64" r="CM78">
        <v>64.0</v>
      </c>
      <c s="64" r="CN78">
        <v>140.0</v>
      </c>
      <c s="64" r="CO78">
        <v>168.0</v>
      </c>
      <c s="64" r="CP78">
        <v>4.0</v>
      </c>
      <c s="64" r="CQ78">
        <v>80.0</v>
      </c>
      <c s="64" r="CR78">
        <v>448.0</v>
      </c>
      <c s="64" r="CS78">
        <v>12.0</v>
      </c>
      <c s="64" r="CT78">
        <v>4.0</v>
      </c>
      <c s="64" r="CU78">
        <v>0.0</v>
      </c>
      <c s="64" r="CV78">
        <v>4.0</v>
      </c>
      <c s="64" r="CW78">
        <v>32.0</v>
      </c>
      <c s="64" r="CX78">
        <v>20.0</v>
      </c>
      <c s="64" r="CY78">
        <v>352.0</v>
      </c>
      <c s="64" r="CZ78">
        <v>24.0</v>
      </c>
    </row>
    <row customHeight="1" r="79" ht="15.0">
      <c t="s" s="62" r="A79">
        <v>1636</v>
      </c>
      <c t="s" s="62" r="B79">
        <v>1637</v>
      </c>
      <c t="s" s="62" r="C79">
        <v>1638</v>
      </c>
      <c t="s" s="62" r="D79">
        <v>1639</v>
      </c>
      <c t="s" s="62" r="E79">
        <v>1640</v>
      </c>
      <c t="s" s="62" r="F79">
        <v>1641</v>
      </c>
      <c t="s" s="63" r="G79">
        <v>1642</v>
      </c>
      <c t="s" s="62" r="H79">
        <v>1643</v>
      </c>
      <c s="64" r="I79">
        <v>207.0</v>
      </c>
      <c s="64" r="J79">
        <v>148.0</v>
      </c>
      <c s="64" r="K79">
        <v>136.0</v>
      </c>
      <c s="64" r="L79">
        <v>122.0</v>
      </c>
      <c s="64" r="M79">
        <v>144.0</v>
      </c>
      <c s="64" r="N79">
        <v>140.0</v>
      </c>
      <c s="64" r="O79">
        <v>5.66</v>
      </c>
      <c s="64" r="P79">
        <v>50.0</v>
      </c>
      <c s="64" r="Q79">
        <v>21.0</v>
      </c>
      <c s="64" r="R79">
        <v>49.0</v>
      </c>
      <c s="64" r="S79">
        <v>51.0</v>
      </c>
      <c s="64" r="T79">
        <v>23.0</v>
      </c>
      <c s="64" r="U79">
        <v>13.0</v>
      </c>
      <c s="64" r="V79">
        <v>25.0</v>
      </c>
      <c s="64" r="W79">
        <v>41.0</v>
      </c>
      <c s="64" r="X79">
        <v>33.0</v>
      </c>
      <c s="64" r="Y79">
        <v>25.0</v>
      </c>
      <c s="64" r="Z79">
        <v>16.0</v>
      </c>
      <c s="64" r="AA79">
        <v>8.0</v>
      </c>
      <c s="64" r="AB79">
        <v>112.0</v>
      </c>
      <c s="64" r="AC79">
        <v>29.0</v>
      </c>
      <c s="64" r="AD79">
        <v>13.0</v>
      </c>
      <c s="64" r="AE79">
        <v>24.0</v>
      </c>
      <c s="64" r="AF79">
        <v>25.0</v>
      </c>
      <c s="64" r="AG79">
        <v>15.0</v>
      </c>
      <c s="64" r="AH79">
        <v>6.0</v>
      </c>
      <c s="64" r="AI79">
        <v>0.0</v>
      </c>
      <c s="64" r="AJ79">
        <v>35.0</v>
      </c>
      <c s="64" r="AK79">
        <v>65.0</v>
      </c>
      <c s="64" r="AL79">
        <v>12.0</v>
      </c>
      <c s="64" r="AM79">
        <v>95.0</v>
      </c>
      <c s="64" r="AN79">
        <v>21.0</v>
      </c>
      <c s="64" r="AO79">
        <v>8.0</v>
      </c>
      <c s="64" r="AP79">
        <v>25.0</v>
      </c>
      <c s="64" r="AQ79">
        <v>26.0</v>
      </c>
      <c s="64" r="AR79">
        <v>8.0</v>
      </c>
      <c s="64" r="AS79">
        <v>7.0</v>
      </c>
      <c s="64" r="AT79">
        <v>0.0</v>
      </c>
      <c s="64" r="AU79">
        <v>22.0</v>
      </c>
      <c s="64" r="AV79">
        <v>61.0</v>
      </c>
      <c s="64" r="AW79">
        <v>12.0</v>
      </c>
      <c s="64" r="AX79">
        <v>152.0</v>
      </c>
      <c s="64" r="AY79">
        <v>16.0</v>
      </c>
      <c s="64" r="AZ79">
        <v>8.0</v>
      </c>
      <c s="64" r="BA79">
        <v>4.0</v>
      </c>
      <c s="64" r="BB79">
        <v>20.0</v>
      </c>
      <c s="64" r="BC79">
        <v>20.0</v>
      </c>
      <c s="64" r="BD79">
        <v>40.0</v>
      </c>
      <c s="64" r="BE79">
        <v>32.0</v>
      </c>
      <c s="64" r="BF79">
        <v>12.0</v>
      </c>
      <c s="64" r="BG79">
        <v>124.0</v>
      </c>
      <c s="64" r="BH79">
        <v>84.0</v>
      </c>
      <c s="64" r="BI79">
        <v>12.0</v>
      </c>
      <c s="64" r="BJ79">
        <v>8.0</v>
      </c>
      <c s="64" r="BK79">
        <v>0.0</v>
      </c>
      <c s="64" r="BL79">
        <v>12.0</v>
      </c>
      <c s="64" r="BM79">
        <v>0.0</v>
      </c>
      <c s="64" r="BN79">
        <v>32.0</v>
      </c>
      <c s="64" r="BO79">
        <v>16.0</v>
      </c>
      <c s="64" r="BP79">
        <v>4.0</v>
      </c>
      <c s="64" r="BQ79">
        <v>68.0</v>
      </c>
      <c s="64" r="BR79">
        <v>4.0</v>
      </c>
      <c s="64" r="BS79">
        <v>0.0</v>
      </c>
      <c s="64" r="BT79">
        <v>4.0</v>
      </c>
      <c s="64" r="BU79">
        <v>8.0</v>
      </c>
      <c s="64" r="BV79">
        <v>20.0</v>
      </c>
      <c s="64" r="BW79">
        <v>8.0</v>
      </c>
      <c s="64" r="BX79">
        <v>16.0</v>
      </c>
      <c s="64" r="BY79">
        <v>8.0</v>
      </c>
      <c s="64" r="BZ79">
        <v>12.0</v>
      </c>
      <c s="64" r="CA79">
        <v>0.0</v>
      </c>
      <c s="64" r="CB79">
        <v>0.0</v>
      </c>
      <c s="64" r="CC79">
        <v>0.0</v>
      </c>
      <c s="64" r="CD79">
        <v>8.0</v>
      </c>
      <c s="64" r="CE79">
        <v>0.0</v>
      </c>
      <c s="64" r="CF79">
        <v>4.0</v>
      </c>
      <c s="64" r="CG79">
        <v>0.0</v>
      </c>
      <c s="64" r="CH79">
        <v>0.0</v>
      </c>
      <c s="64" r="CI79">
        <v>84.0</v>
      </c>
      <c s="64" r="CJ79">
        <v>16.0</v>
      </c>
      <c s="64" r="CK79">
        <v>4.0</v>
      </c>
      <c s="64" r="CL79">
        <v>4.0</v>
      </c>
      <c s="64" r="CM79">
        <v>12.0</v>
      </c>
      <c s="64" r="CN79">
        <v>12.0</v>
      </c>
      <c s="64" r="CO79">
        <v>32.0</v>
      </c>
      <c s="64" r="CP79">
        <v>0.0</v>
      </c>
      <c s="64" r="CQ79">
        <v>4.0</v>
      </c>
      <c s="64" r="CR79">
        <v>56.0</v>
      </c>
      <c s="64" r="CS79">
        <v>0.0</v>
      </c>
      <c s="64" r="CT79">
        <v>4.0</v>
      </c>
      <c s="64" r="CU79">
        <v>0.0</v>
      </c>
      <c s="64" r="CV79">
        <v>0.0</v>
      </c>
      <c s="64" r="CW79">
        <v>8.0</v>
      </c>
      <c s="64" r="CX79">
        <v>4.0</v>
      </c>
      <c s="64" r="CY79">
        <v>32.0</v>
      </c>
      <c s="64" r="CZ79">
        <v>8.0</v>
      </c>
    </row>
    <row customHeight="1" r="80" ht="15.0">
      <c t="s" s="62" r="A80">
        <v>1644</v>
      </c>
      <c t="s" s="62" r="B80">
        <v>1645</v>
      </c>
      <c t="s" s="62" r="C80">
        <v>1646</v>
      </c>
      <c t="s" s="62" r="D80">
        <v>1647</v>
      </c>
      <c t="s" s="62" r="E80">
        <v>1648</v>
      </c>
      <c t="s" s="62" r="F80">
        <v>1649</v>
      </c>
      <c t="s" s="63" r="G80">
        <v>1650</v>
      </c>
      <c t="s" s="62" r="H80">
        <v>1651</v>
      </c>
      <c s="64" r="I80">
        <v>14903.0</v>
      </c>
      <c s="64" r="J80">
        <v>10613.0</v>
      </c>
      <c s="64" r="K80">
        <v>8753.0</v>
      </c>
      <c s="64" r="L80">
        <v>7686.0</v>
      </c>
      <c s="64" r="M80">
        <v>7610.0</v>
      </c>
      <c s="64" r="N80">
        <v>6612.0</v>
      </c>
      <c s="64" r="O80">
        <v>14.22</v>
      </c>
      <c s="64" r="P80">
        <v>2656.27847299999</v>
      </c>
      <c s="64" r="Q80">
        <v>2834.443133</v>
      </c>
      <c s="64" r="R80">
        <v>3445.90898299999</v>
      </c>
      <c s="64" r="S80">
        <v>3138.021072</v>
      </c>
      <c s="64" r="T80">
        <v>1512.11791599999</v>
      </c>
      <c s="64" r="U80">
        <v>1316.230423</v>
      </c>
      <c s="64" r="V80">
        <v>1986.0</v>
      </c>
      <c s="64" r="W80">
        <v>2042.0</v>
      </c>
      <c s="64" r="X80">
        <v>2566.0</v>
      </c>
      <c s="64" r="Y80">
        <v>1894.0</v>
      </c>
      <c s="64" r="Z80">
        <v>1357.0</v>
      </c>
      <c s="64" r="AA80">
        <v>768.0</v>
      </c>
      <c s="64" r="AB80">
        <v>7087.700848</v>
      </c>
      <c s="64" r="AC80">
        <v>1363.878144</v>
      </c>
      <c s="64" r="AD80">
        <v>1390.59881999999</v>
      </c>
      <c s="64" r="AE80">
        <v>1695.59148699999</v>
      </c>
      <c s="64" r="AF80">
        <v>1423.488366</v>
      </c>
      <c s="64" r="AG80">
        <v>690.889306</v>
      </c>
      <c s="64" r="AH80">
        <v>497.867625999999</v>
      </c>
      <c s="64" r="AI80">
        <v>25.3871</v>
      </c>
      <c s="64" r="AJ80">
        <v>1842.59314199999</v>
      </c>
      <c s="64" r="AK80">
        <v>4381.232514</v>
      </c>
      <c s="64" r="AL80">
        <v>863.875192999999</v>
      </c>
      <c s="64" r="AM80">
        <v>7815.29915199999</v>
      </c>
      <c s="64" r="AN80">
        <v>1292.400329</v>
      </c>
      <c s="64" r="AO80">
        <v>1443.844313</v>
      </c>
      <c s="64" r="AP80">
        <v>1750.31749599999</v>
      </c>
      <c s="64" r="AQ80">
        <v>1714.532706</v>
      </c>
      <c s="64" r="AR80">
        <v>821.22861</v>
      </c>
      <c s="64" r="AS80">
        <v>725.777352999999</v>
      </c>
      <c s="64" r="AT80">
        <v>67.198345</v>
      </c>
      <c s="64" r="AU80">
        <v>1749.5903</v>
      </c>
      <c s="64" r="AV80">
        <v>4808.22933199999</v>
      </c>
      <c s="64" r="AW80">
        <v>1257.479519</v>
      </c>
      <c s="64" r="AX80">
        <v>12250.721625</v>
      </c>
      <c s="64" r="AY80">
        <v>21.4631</v>
      </c>
      <c s="64" r="AZ80">
        <v>438.199788</v>
      </c>
      <c s="64" r="BA80">
        <v>1537.53358899999</v>
      </c>
      <c s="64" r="BB80">
        <v>2499.32654599999</v>
      </c>
      <c s="64" r="BC80">
        <v>2206.464211</v>
      </c>
      <c s="64" r="BD80">
        <v>1357.78036</v>
      </c>
      <c s="64" r="BE80">
        <v>2546.48853199999</v>
      </c>
      <c s="64" r="BF80">
        <v>1643.46549899999</v>
      </c>
      <c s="64" r="BG80">
        <v>8564.0</v>
      </c>
      <c s="64" r="BH80">
        <v>5705.822264</v>
      </c>
      <c s="64" r="BI80">
        <v>11.929129</v>
      </c>
      <c s="64" r="BJ80">
        <v>307.277637</v>
      </c>
      <c s="64" r="BK80">
        <v>861.483718999999</v>
      </c>
      <c s="64" r="BL80">
        <v>1148.11022099999</v>
      </c>
      <c s="64" r="BM80">
        <v>491.602977</v>
      </c>
      <c s="64" r="BN80">
        <v>1131.135235</v>
      </c>
      <c s="64" r="BO80">
        <v>1151.017754</v>
      </c>
      <c s="64" r="BP80">
        <v>603.265590999999</v>
      </c>
      <c s="64" r="BQ80">
        <v>6544.89936099999</v>
      </c>
      <c s="64" r="BR80">
        <v>9.53397099999999</v>
      </c>
      <c s="64" r="BS80">
        <v>130.922151</v>
      </c>
      <c s="64" r="BT80">
        <v>676.04987</v>
      </c>
      <c s="64" r="BU80">
        <v>1351.216325</v>
      </c>
      <c s="64" r="BV80">
        <v>1714.861234</v>
      </c>
      <c s="64" r="BW80">
        <v>226.645125</v>
      </c>
      <c s="64" r="BX80">
        <v>1395.470778</v>
      </c>
      <c s="64" r="BY80">
        <v>1040.19990699999</v>
      </c>
      <c s="64" r="BZ80">
        <v>1711.949331</v>
      </c>
      <c s="64" r="CA80">
        <v>0.0</v>
      </c>
      <c s="64" r="CB80">
        <v>7.33675</v>
      </c>
      <c s="64" r="CC80">
        <v>22.720184</v>
      </c>
      <c s="64" r="CD80">
        <v>202.296003</v>
      </c>
      <c s="64" r="CE80">
        <v>276.552741</v>
      </c>
      <c s="64" r="CF80">
        <v>262.569346</v>
      </c>
      <c s="64" r="CG80">
        <v>0.0</v>
      </c>
      <c s="64" r="CH80">
        <v>940.474306999999</v>
      </c>
      <c s="64" r="CI80">
        <v>6708.18447899999</v>
      </c>
      <c s="64" r="CJ80">
        <v>15.532498</v>
      </c>
      <c s="64" r="CK80">
        <v>327.842882999999</v>
      </c>
      <c s="64" r="CL80">
        <v>1257.816968</v>
      </c>
      <c s="64" r="CM80">
        <v>2060.729932</v>
      </c>
      <c s="64" r="CN80">
        <v>1638.472477</v>
      </c>
      <c s="64" r="CO80">
        <v>999.258273</v>
      </c>
      <c s="64" r="CP80">
        <v>18.1942519999999</v>
      </c>
      <c s="64" r="CQ80">
        <v>390.337197</v>
      </c>
      <c s="64" r="CR80">
        <v>3830.587814</v>
      </c>
      <c s="64" r="CS80">
        <v>5.93060299999999</v>
      </c>
      <c s="64" r="CT80">
        <v>103.020156</v>
      </c>
      <c s="64" r="CU80">
        <v>256.996436</v>
      </c>
      <c s="64" r="CV80">
        <v>236.300611</v>
      </c>
      <c s="64" r="CW80">
        <v>291.438992999999</v>
      </c>
      <c s="64" r="CX80">
        <v>95.952741</v>
      </c>
      <c s="64" r="CY80">
        <v>2528.29428</v>
      </c>
      <c s="64" r="CZ80">
        <v>312.653995</v>
      </c>
    </row>
    <row customHeight="1" r="81" ht="15.0">
      <c t="s" s="62" r="A81">
        <v>1652</v>
      </c>
      <c t="s" s="62" r="B81">
        <v>1653</v>
      </c>
      <c t="s" s="62" r="C81">
        <v>1654</v>
      </c>
      <c t="s" s="62" r="D81">
        <v>1655</v>
      </c>
      <c t="s" s="62" r="E81">
        <v>1656</v>
      </c>
      <c t="s" s="62" r="F81">
        <v>1657</v>
      </c>
      <c t="s" s="63" r="G81">
        <v>1658</v>
      </c>
      <c t="s" s="62" r="H81">
        <v>1659</v>
      </c>
      <c s="64" r="I81">
        <v>706.0</v>
      </c>
      <c s="64" r="J81">
        <v>630.0</v>
      </c>
      <c s="64" r="K81">
        <v>666.0</v>
      </c>
      <c s="64" r="L81">
        <v>548.0</v>
      </c>
      <c s="64" r="M81">
        <v>491.0</v>
      </c>
      <c s="64" r="N81">
        <v>531.0</v>
      </c>
      <c s="64" r="O81">
        <v>21.1</v>
      </c>
      <c s="64" r="P81">
        <v>127.00001</v>
      </c>
      <c s="64" r="Q81">
        <v>91.000017</v>
      </c>
      <c s="64" r="R81">
        <v>170.999966</v>
      </c>
      <c s="64" r="S81">
        <v>161.000002999999</v>
      </c>
      <c s="64" r="T81">
        <v>102.000015</v>
      </c>
      <c s="64" r="U81">
        <v>53.9999889999999</v>
      </c>
      <c s="64" r="V81">
        <v>98.0</v>
      </c>
      <c s="64" r="W81">
        <v>102.0</v>
      </c>
      <c s="64" r="X81">
        <v>133.0</v>
      </c>
      <c s="64" r="Y81">
        <v>146.0</v>
      </c>
      <c s="64" r="Z81">
        <v>100.0</v>
      </c>
      <c s="64" r="AA81">
        <v>51.0</v>
      </c>
      <c s="64" r="AB81">
        <v>350.000001</v>
      </c>
      <c s="64" r="AC81">
        <v>63.9999869999999</v>
      </c>
      <c s="64" r="AD81">
        <v>48.0000259999999</v>
      </c>
      <c s="64" r="AE81">
        <v>86.999983</v>
      </c>
      <c s="64" r="AF81">
        <v>82.999983</v>
      </c>
      <c s="64" r="AG81">
        <v>42.000027</v>
      </c>
      <c s="64" r="AH81">
        <v>23.9999949999999</v>
      </c>
      <c s="64" r="AI81">
        <v>2.0</v>
      </c>
      <c s="64" r="AJ81">
        <v>78.9999839999999</v>
      </c>
      <c s="64" r="AK81">
        <v>227.000024999999</v>
      </c>
      <c s="64" r="AL81">
        <v>43.999991</v>
      </c>
      <c s="64" r="AM81">
        <v>355.999999</v>
      </c>
      <c s="64" r="AN81">
        <v>63.0000229999999</v>
      </c>
      <c s="64" r="AO81">
        <v>42.999991</v>
      </c>
      <c s="64" r="AP81">
        <v>83.999983</v>
      </c>
      <c s="64" r="AQ81">
        <v>78.00002</v>
      </c>
      <c s="64" r="AR81">
        <v>59.999988</v>
      </c>
      <c s="64" r="AS81">
        <v>26.9999949999999</v>
      </c>
      <c s="64" r="AT81">
        <v>1.0</v>
      </c>
      <c s="64" r="AU81">
        <v>80.0000189999999</v>
      </c>
      <c s="64" r="AV81">
        <v>213.999992999999</v>
      </c>
      <c s="64" r="AW81">
        <v>61.999988</v>
      </c>
      <c s="64" r="AX81">
        <v>568.000308</v>
      </c>
      <c s="64" r="AY81">
        <v>3.99999899999999</v>
      </c>
      <c s="64" r="AZ81">
        <v>24.000136</v>
      </c>
      <c s="64" r="BA81">
        <v>27.999994</v>
      </c>
      <c s="64" r="BB81">
        <v>71.999986</v>
      </c>
      <c s="64" r="BC81">
        <v>103.999979</v>
      </c>
      <c s="64" r="BD81">
        <v>99.9999799999999</v>
      </c>
      <c s="64" r="BE81">
        <v>167.999967</v>
      </c>
      <c s="64" r="BF81">
        <v>68.0002669999999</v>
      </c>
      <c s="64" r="BG81">
        <v>496.0</v>
      </c>
      <c s="64" r="BH81">
        <v>300.000221</v>
      </c>
      <c s="64" r="BI81">
        <v>3.99999899999999</v>
      </c>
      <c s="64" r="BJ81">
        <v>16.0001369999999</v>
      </c>
      <c s="64" r="BK81">
        <v>23.9999949999999</v>
      </c>
      <c s="64" r="BL81">
        <v>27.999994</v>
      </c>
      <c s="64" r="BM81">
        <v>35.999993</v>
      </c>
      <c s="64" r="BN81">
        <v>75.9999849999999</v>
      </c>
      <c s="64" r="BO81">
        <v>83.999983</v>
      </c>
      <c s="64" r="BP81">
        <v>32.000134</v>
      </c>
      <c s="64" r="BQ81">
        <v>268.000087</v>
      </c>
      <c s="64" r="BR81">
        <v>0.0</v>
      </c>
      <c s="64" r="BS81">
        <v>7.99999799999999</v>
      </c>
      <c s="64" r="BT81">
        <v>3.99999899999999</v>
      </c>
      <c s="64" r="BU81">
        <v>43.999991</v>
      </c>
      <c s="64" r="BV81">
        <v>67.999986</v>
      </c>
      <c s="64" r="BW81">
        <v>23.9999949999999</v>
      </c>
      <c s="64" r="BX81">
        <v>83.999983</v>
      </c>
      <c s="64" r="BY81">
        <v>36.0001329999999</v>
      </c>
      <c s="64" r="BZ81">
        <v>55.9999889999999</v>
      </c>
      <c s="64" r="CA81">
        <v>0.0</v>
      </c>
      <c s="64" r="CB81">
        <v>0.0</v>
      </c>
      <c s="64" r="CC81">
        <v>0.0</v>
      </c>
      <c s="64" r="CD81">
        <v>3.99999899999999</v>
      </c>
      <c s="64" r="CE81">
        <v>7.99999799999999</v>
      </c>
      <c s="64" r="CF81">
        <v>19.9999959999999</v>
      </c>
      <c s="64" r="CG81">
        <v>0.0</v>
      </c>
      <c s="64" r="CH81">
        <v>23.9999949999999</v>
      </c>
      <c s="64" r="CI81">
        <v>300.000081</v>
      </c>
      <c s="64" r="CJ81">
        <v>3.99999899999999</v>
      </c>
      <c s="64" r="CK81">
        <v>15.999997</v>
      </c>
      <c s="64" r="CL81">
        <v>27.999994</v>
      </c>
      <c s="64" r="CM81">
        <v>63.9999869999999</v>
      </c>
      <c s="64" r="CN81">
        <v>87.999982</v>
      </c>
      <c s="64" r="CO81">
        <v>75.9999849999999</v>
      </c>
      <c s="64" r="CP81">
        <v>3.99999899999999</v>
      </c>
      <c s="64" r="CQ81">
        <v>20.000136</v>
      </c>
      <c s="64" r="CR81">
        <v>212.000238999999</v>
      </c>
      <c s="64" r="CS81">
        <v>0.0</v>
      </c>
      <c s="64" r="CT81">
        <v>8.000139</v>
      </c>
      <c s="64" r="CU81">
        <v>0.0</v>
      </c>
      <c s="64" r="CV81">
        <v>3.99999899999999</v>
      </c>
      <c s="64" r="CW81">
        <v>7.99999799999999</v>
      </c>
      <c s="64" r="CX81">
        <v>3.99999899999999</v>
      </c>
      <c s="64" r="CY81">
        <v>163.999967</v>
      </c>
      <c s="64" r="CZ81">
        <v>24.000136</v>
      </c>
    </row>
    <row customHeight="1" r="82" ht="15.0">
      <c t="s" s="62" r="A82">
        <v>1660</v>
      </c>
      <c t="s" s="62" r="B82">
        <v>1661</v>
      </c>
      <c t="s" s="62" r="C82">
        <v>1662</v>
      </c>
      <c t="s" s="62" r="D82">
        <v>1663</v>
      </c>
      <c t="s" s="62" r="E82">
        <v>1664</v>
      </c>
      <c t="s" s="62" r="F82">
        <v>1665</v>
      </c>
      <c t="s" s="63" r="G82">
        <v>1666</v>
      </c>
      <c t="s" s="62" r="H82">
        <v>1667</v>
      </c>
      <c s="64" r="I82">
        <v>2121.0</v>
      </c>
      <c s="64" r="J82">
        <v>1436.0</v>
      </c>
      <c s="64" r="K82">
        <v>1123.0</v>
      </c>
      <c s="64" r="L82">
        <v>930.0</v>
      </c>
      <c s="64" r="M82">
        <v>808.0</v>
      </c>
      <c s="64" r="N82">
        <v>895.0</v>
      </c>
      <c s="64" r="O82">
        <v>69.0</v>
      </c>
      <c s="64" r="P82">
        <v>541.234463</v>
      </c>
      <c s="64" r="Q82">
        <v>311.559322</v>
      </c>
      <c s="64" r="R82">
        <v>581.177965999999</v>
      </c>
      <c s="64" r="S82">
        <v>439.378531</v>
      </c>
      <c s="64" r="T82">
        <v>165.765536999999</v>
      </c>
      <c s="64" r="U82">
        <v>81.8841809999999</v>
      </c>
      <c s="64" r="V82">
        <v>349.0</v>
      </c>
      <c s="64" r="W82">
        <v>269.0</v>
      </c>
      <c s="64" r="X82">
        <v>405.0</v>
      </c>
      <c s="64" r="Y82">
        <v>226.0</v>
      </c>
      <c s="64" r="Z82">
        <v>123.0</v>
      </c>
      <c s="64" r="AA82">
        <v>64.0</v>
      </c>
      <c s="64" r="AB82">
        <v>1078.474576</v>
      </c>
      <c s="64" r="AC82">
        <v>273.612994</v>
      </c>
      <c s="64" r="AD82">
        <v>156.778248999999</v>
      </c>
      <c s="64" r="AE82">
        <v>283.598869999999</v>
      </c>
      <c s="64" r="AF82">
        <v>235.666666999999</v>
      </c>
      <c s="64" r="AG82">
        <v>91.870056</v>
      </c>
      <c s="64" r="AH82">
        <v>32.9533899999999</v>
      </c>
      <c s="64" r="AI82">
        <v>3.99434999999999</v>
      </c>
      <c s="64" r="AJ82">
        <v>333.528249</v>
      </c>
      <c s="64" r="AK82">
        <v>669.053672</v>
      </c>
      <c s="64" r="AL82">
        <v>75.892655</v>
      </c>
      <c s="64" r="AM82">
        <v>1042.52542399999</v>
      </c>
      <c s="64" r="AN82">
        <v>267.621468999999</v>
      </c>
      <c s="64" r="AO82">
        <v>154.781072999999</v>
      </c>
      <c s="64" r="AP82">
        <v>297.579095999999</v>
      </c>
      <c s="64" r="AQ82">
        <v>203.711863999999</v>
      </c>
      <c s="64" r="AR82">
        <v>73.89548</v>
      </c>
      <c s="64" r="AS82">
        <v>40.94209</v>
      </c>
      <c s="64" r="AT82">
        <v>3.99434999999999</v>
      </c>
      <c s="64" r="AU82">
        <v>339.519773999999</v>
      </c>
      <c s="64" r="AV82">
        <v>619.124293999999</v>
      </c>
      <c s="64" r="AW82">
        <v>83.8813559999999</v>
      </c>
      <c s="64" r="AX82">
        <v>1601.734463</v>
      </c>
      <c s="64" r="AY82">
        <v>0.0</v>
      </c>
      <c s="64" r="AZ82">
        <v>111.841808</v>
      </c>
      <c s="64" r="BA82">
        <v>175.751411999999</v>
      </c>
      <c s="64" r="BB82">
        <v>255.638418</v>
      </c>
      <c s="64" r="BC82">
        <v>331.531072999999</v>
      </c>
      <c s="64" r="BD82">
        <v>279.604519999999</v>
      </c>
      <c s="64" r="BE82">
        <v>207.706214999999</v>
      </c>
      <c s="64" r="BF82">
        <v>239.661016999999</v>
      </c>
      <c s="64" r="BG82">
        <v>1080.0</v>
      </c>
      <c s="64" r="BH82">
        <v>842.807909999999</v>
      </c>
      <c s="64" r="BI82">
        <v>0.0</v>
      </c>
      <c s="64" r="BJ82">
        <v>79.887006</v>
      </c>
      <c s="64" r="BK82">
        <v>123.824859</v>
      </c>
      <c s="64" r="BL82">
        <v>111.841808</v>
      </c>
      <c s="64" r="BM82">
        <v>83.8813559999999</v>
      </c>
      <c s="64" r="BN82">
        <v>235.666666999999</v>
      </c>
      <c s="64" r="BO82">
        <v>119.830507999999</v>
      </c>
      <c s="64" r="BP82">
        <v>87.8757059999999</v>
      </c>
      <c s="64" r="BQ82">
        <v>758.926554</v>
      </c>
      <c s="64" r="BR82">
        <v>0.0</v>
      </c>
      <c s="64" r="BS82">
        <v>31.954802</v>
      </c>
      <c s="64" r="BT82">
        <v>51.926554</v>
      </c>
      <c s="64" r="BU82">
        <v>143.796609999999</v>
      </c>
      <c s="64" r="BV82">
        <v>247.649718</v>
      </c>
      <c s="64" r="BW82">
        <v>43.9378529999999</v>
      </c>
      <c s="64" r="BX82">
        <v>87.8757059999999</v>
      </c>
      <c s="64" r="BY82">
        <v>151.785311</v>
      </c>
      <c s="64" r="BZ82">
        <v>251.644068</v>
      </c>
      <c s="64" r="CA82">
        <v>0.0</v>
      </c>
      <c s="64" r="CB82">
        <v>7.98870099999999</v>
      </c>
      <c s="64" r="CC82">
        <v>3.99434999999999</v>
      </c>
      <c s="64" r="CD82">
        <v>3.99434999999999</v>
      </c>
      <c s="64" r="CE82">
        <v>35.949153</v>
      </c>
      <c s="64" r="CF82">
        <v>59.9152539999999</v>
      </c>
      <c s="64" r="CG82">
        <v>0.0</v>
      </c>
      <c s="64" r="CH82">
        <v>139.802259999999</v>
      </c>
      <c s="64" r="CI82">
        <v>1018.559322</v>
      </c>
      <c s="64" r="CJ82">
        <v>0.0</v>
      </c>
      <c s="64" r="CK82">
        <v>103.853106999999</v>
      </c>
      <c s="64" r="CL82">
        <v>159.774011</v>
      </c>
      <c s="64" r="CM82">
        <v>239.661016999999</v>
      </c>
      <c s="64" r="CN82">
        <v>267.621468999999</v>
      </c>
      <c s="64" r="CO82">
        <v>183.740113</v>
      </c>
      <c s="64" r="CP82">
        <v>3.99434999999999</v>
      </c>
      <c s="64" r="CQ82">
        <v>59.9152539999999</v>
      </c>
      <c s="64" r="CR82">
        <v>331.531072999999</v>
      </c>
      <c s="64" r="CS82">
        <v>0.0</v>
      </c>
      <c s="64" r="CT82">
        <v>0.0</v>
      </c>
      <c s="64" r="CU82">
        <v>11.983051</v>
      </c>
      <c s="64" r="CV82">
        <v>11.983051</v>
      </c>
      <c s="64" r="CW82">
        <v>27.960452</v>
      </c>
      <c s="64" r="CX82">
        <v>35.949153</v>
      </c>
      <c s="64" r="CY82">
        <v>203.711863999999</v>
      </c>
      <c s="64" r="CZ82">
        <v>39.943503</v>
      </c>
    </row>
    <row customHeight="1" r="83" ht="15.0">
      <c t="s" s="62" r="A83">
        <v>1668</v>
      </c>
      <c t="s" s="62" r="B83">
        <v>1669</v>
      </c>
      <c t="s" s="62" r="C83">
        <v>1670</v>
      </c>
      <c t="s" s="62" r="D83">
        <v>1671</v>
      </c>
      <c t="s" s="62" r="E83">
        <v>1672</v>
      </c>
      <c t="s" s="62" r="F83">
        <v>1673</v>
      </c>
      <c t="s" s="63" r="G83">
        <v>1674</v>
      </c>
      <c t="s" s="62" r="H83">
        <v>1675</v>
      </c>
      <c s="64" r="I83">
        <v>396.0</v>
      </c>
      <c s="64" r="J83">
        <v>337.0</v>
      </c>
      <c s="64" r="K83">
        <v>341.0</v>
      </c>
      <c s="64" r="L83">
        <v>319.0</v>
      </c>
      <c s="64" r="M83">
        <v>335.0</v>
      </c>
      <c s="64" r="N83">
        <v>361.0</v>
      </c>
      <c s="64" r="O83">
        <v>3.42</v>
      </c>
      <c s="64" r="P83">
        <v>80.331429</v>
      </c>
      <c s="64" r="Q83">
        <v>46.3885709999999</v>
      </c>
      <c s="64" r="R83">
        <v>95.04</v>
      </c>
      <c s="64" r="S83">
        <v>87.12</v>
      </c>
      <c s="64" r="T83">
        <v>52.0457139999999</v>
      </c>
      <c s="64" r="U83">
        <v>35.074286</v>
      </c>
      <c s="64" r="V83">
        <v>76.0</v>
      </c>
      <c s="64" r="W83">
        <v>54.0</v>
      </c>
      <c s="64" r="X83">
        <v>85.0</v>
      </c>
      <c s="64" r="Y83">
        <v>49.0</v>
      </c>
      <c s="64" r="Z83">
        <v>49.0</v>
      </c>
      <c s="64" r="AA83">
        <v>24.0</v>
      </c>
      <c s="64" r="AB83">
        <v>190.08</v>
      </c>
      <c s="64" r="AC83">
        <v>32.8114289999999</v>
      </c>
      <c s="64" r="AD83">
        <v>24.8914289999999</v>
      </c>
      <c s="64" r="AE83">
        <v>45.2571429999999</v>
      </c>
      <c s="64" r="AF83">
        <v>42.994286</v>
      </c>
      <c s="64" r="AG83">
        <v>28.2857139999999</v>
      </c>
      <c s="64" r="AH83">
        <v>14.7085709999999</v>
      </c>
      <c s="64" r="AI83">
        <v>1.131429</v>
      </c>
      <c s="64" r="AJ83">
        <v>46.3885709999999</v>
      </c>
      <c s="64" r="AK83">
        <v>109.748571</v>
      </c>
      <c s="64" r="AL83">
        <v>33.9428569999999</v>
      </c>
      <c s="64" r="AM83">
        <v>205.92</v>
      </c>
      <c s="64" r="AN83">
        <v>47.52</v>
      </c>
      <c s="64" r="AO83">
        <v>21.497143</v>
      </c>
      <c s="64" r="AP83">
        <v>49.782857</v>
      </c>
      <c s="64" r="AQ83">
        <v>44.125714</v>
      </c>
      <c s="64" r="AR83">
        <v>23.76</v>
      </c>
      <c s="64" r="AS83">
        <v>19.234286</v>
      </c>
      <c s="64" r="AT83">
        <v>0.0</v>
      </c>
      <c s="64" r="AU83">
        <v>57.702857</v>
      </c>
      <c s="64" r="AV83">
        <v>112.011429</v>
      </c>
      <c s="64" r="AW83">
        <v>36.205714</v>
      </c>
      <c s="64" r="AX83">
        <v>312.274286</v>
      </c>
      <c s="64" r="AY83">
        <v>4.52571399999999</v>
      </c>
      <c s="64" r="AZ83">
        <v>9.051429</v>
      </c>
      <c s="64" r="BA83">
        <v>18.102857</v>
      </c>
      <c s="64" r="BB83">
        <v>76.937143</v>
      </c>
      <c s="64" r="BC83">
        <v>49.782857</v>
      </c>
      <c s="64" r="BD83">
        <v>31.68</v>
      </c>
      <c s="64" r="BE83">
        <v>85.9885709999999</v>
      </c>
      <c s="64" r="BF83">
        <v>36.205714</v>
      </c>
      <c s="64" r="BG83">
        <v>272.0</v>
      </c>
      <c s="64" r="BH83">
        <v>149.348570999999</v>
      </c>
      <c s="64" r="BI83">
        <v>4.52571399999999</v>
      </c>
      <c s="64" r="BJ83">
        <v>4.52571399999999</v>
      </c>
      <c s="64" r="BK83">
        <v>9.051429</v>
      </c>
      <c s="64" r="BL83">
        <v>45.2571429999999</v>
      </c>
      <c s="64" r="BM83">
        <v>0.0</v>
      </c>
      <c s="64" r="BN83">
        <v>22.628571</v>
      </c>
      <c s="64" r="BO83">
        <v>45.2571429999999</v>
      </c>
      <c s="64" r="BP83">
        <v>18.102857</v>
      </c>
      <c s="64" r="BQ83">
        <v>162.925714</v>
      </c>
      <c s="64" r="BR83">
        <v>0.0</v>
      </c>
      <c s="64" r="BS83">
        <v>4.52571399999999</v>
      </c>
      <c s="64" r="BT83">
        <v>9.051429</v>
      </c>
      <c s="64" r="BU83">
        <v>31.68</v>
      </c>
      <c s="64" r="BV83">
        <v>49.782857</v>
      </c>
      <c s="64" r="BW83">
        <v>9.051429</v>
      </c>
      <c s="64" r="BX83">
        <v>40.7314289999999</v>
      </c>
      <c s="64" r="BY83">
        <v>18.102857</v>
      </c>
      <c s="64" r="BZ83">
        <v>36.205714</v>
      </c>
      <c s="64" r="CA83">
        <v>0.0</v>
      </c>
      <c s="64" r="CB83">
        <v>0.0</v>
      </c>
      <c s="64" r="CC83">
        <v>0.0</v>
      </c>
      <c s="64" r="CD83">
        <v>9.051429</v>
      </c>
      <c s="64" r="CE83">
        <v>4.52571399999999</v>
      </c>
      <c s="64" r="CF83">
        <v>4.52571399999999</v>
      </c>
      <c s="64" r="CG83">
        <v>0.0</v>
      </c>
      <c s="64" r="CH83">
        <v>18.102857</v>
      </c>
      <c s="64" r="CI83">
        <v>153.874286</v>
      </c>
      <c s="64" r="CJ83">
        <v>4.52571399999999</v>
      </c>
      <c s="64" r="CK83">
        <v>4.52571399999999</v>
      </c>
      <c s="64" r="CL83">
        <v>9.051429</v>
      </c>
      <c s="64" r="CM83">
        <v>63.36</v>
      </c>
      <c s="64" r="CN83">
        <v>45.2571429999999</v>
      </c>
      <c s="64" r="CO83">
        <v>18.102857</v>
      </c>
      <c s="64" r="CP83">
        <v>0.0</v>
      </c>
      <c s="64" r="CQ83">
        <v>9.051429</v>
      </c>
      <c s="64" r="CR83">
        <v>122.194286</v>
      </c>
      <c s="64" r="CS83">
        <v>0.0</v>
      </c>
      <c s="64" r="CT83">
        <v>4.52571399999999</v>
      </c>
      <c s="64" r="CU83">
        <v>9.051429</v>
      </c>
      <c s="64" r="CV83">
        <v>4.52571399999999</v>
      </c>
      <c s="64" r="CW83">
        <v>0.0</v>
      </c>
      <c s="64" r="CX83">
        <v>9.051429</v>
      </c>
      <c s="64" r="CY83">
        <v>85.9885709999999</v>
      </c>
      <c s="64" r="CZ83">
        <v>9.051429</v>
      </c>
    </row>
    <row customHeight="1" r="84" ht="15.0">
      <c t="s" s="62" r="A84">
        <v>1676</v>
      </c>
      <c t="s" s="62" r="B84">
        <v>1677</v>
      </c>
      <c t="s" s="62" r="C84">
        <v>1678</v>
      </c>
      <c t="s" s="62" r="D84">
        <v>1679</v>
      </c>
      <c t="s" s="62" r="E84">
        <v>1680</v>
      </c>
      <c t="s" s="62" r="F84">
        <v>1681</v>
      </c>
      <c t="s" s="63" r="G84">
        <v>1682</v>
      </c>
      <c t="s" s="62" r="H84">
        <v>1683</v>
      </c>
      <c s="64" r="I84">
        <v>300.0</v>
      </c>
      <c s="64" r="J84">
        <v>246.0</v>
      </c>
      <c s="64" r="K84">
        <v>263.0</v>
      </c>
      <c s="64" r="L84">
        <v>184.0</v>
      </c>
      <c s="64" r="M84">
        <v>141.0</v>
      </c>
      <c s="64" r="N84">
        <v>135.0</v>
      </c>
      <c s="64" r="O84">
        <v>2.27999999999999</v>
      </c>
      <c s="64" r="P84">
        <v>60.0</v>
      </c>
      <c s="64" r="Q84">
        <v>40.0</v>
      </c>
      <c s="64" r="R84">
        <v>62.0</v>
      </c>
      <c s="64" r="S84">
        <v>75.0</v>
      </c>
      <c s="64" r="T84">
        <v>52.0</v>
      </c>
      <c s="64" r="U84">
        <v>11.0</v>
      </c>
      <c s="64" r="V84">
        <v>51.0</v>
      </c>
      <c s="64" r="W84">
        <v>40.0</v>
      </c>
      <c s="64" r="X84">
        <v>55.0</v>
      </c>
      <c s="64" r="Y84">
        <v>65.0</v>
      </c>
      <c s="64" r="Z84">
        <v>27.0</v>
      </c>
      <c s="64" r="AA84">
        <v>8.0</v>
      </c>
      <c s="64" r="AB84">
        <v>164.0</v>
      </c>
      <c s="64" r="AC84">
        <v>34.0</v>
      </c>
      <c s="64" r="AD84">
        <v>26.0</v>
      </c>
      <c s="64" r="AE84">
        <v>33.0</v>
      </c>
      <c s="64" r="AF84">
        <v>37.0</v>
      </c>
      <c s="64" r="AG84">
        <v>29.0</v>
      </c>
      <c s="64" r="AH84">
        <v>4.0</v>
      </c>
      <c s="64" r="AI84">
        <v>1.0</v>
      </c>
      <c s="64" r="AJ84">
        <v>43.0</v>
      </c>
      <c s="64" r="AK84">
        <v>100.0</v>
      </c>
      <c s="64" r="AL84">
        <v>21.0</v>
      </c>
      <c s="64" r="AM84">
        <v>136.0</v>
      </c>
      <c s="64" r="AN84">
        <v>26.0</v>
      </c>
      <c s="64" r="AO84">
        <v>14.0</v>
      </c>
      <c s="64" r="AP84">
        <v>29.0</v>
      </c>
      <c s="64" r="AQ84">
        <v>38.0</v>
      </c>
      <c s="64" r="AR84">
        <v>23.0</v>
      </c>
      <c s="64" r="AS84">
        <v>6.0</v>
      </c>
      <c s="64" r="AT84">
        <v>0.0</v>
      </c>
      <c s="64" r="AU84">
        <v>28.0</v>
      </c>
      <c s="64" r="AV84">
        <v>94.0</v>
      </c>
      <c s="64" r="AW84">
        <v>14.0</v>
      </c>
      <c s="64" r="AX84">
        <v>248.0</v>
      </c>
      <c s="64" r="AY84">
        <v>4.0</v>
      </c>
      <c s="64" r="AZ84">
        <v>20.0</v>
      </c>
      <c s="64" r="BA84">
        <v>12.0</v>
      </c>
      <c s="64" r="BB84">
        <v>28.0</v>
      </c>
      <c s="64" r="BC84">
        <v>48.0</v>
      </c>
      <c s="64" r="BD84">
        <v>56.0</v>
      </c>
      <c s="64" r="BE84">
        <v>48.0</v>
      </c>
      <c s="64" r="BF84">
        <v>32.0</v>
      </c>
      <c s="64" r="BG84">
        <v>192.0</v>
      </c>
      <c s="64" r="BH84">
        <v>140.0</v>
      </c>
      <c s="64" r="BI84">
        <v>0.0</v>
      </c>
      <c s="64" r="BJ84">
        <v>8.0</v>
      </c>
      <c s="64" r="BK84">
        <v>12.0</v>
      </c>
      <c s="64" r="BL84">
        <v>20.0</v>
      </c>
      <c s="64" r="BM84">
        <v>12.0</v>
      </c>
      <c s="64" r="BN84">
        <v>44.0</v>
      </c>
      <c s="64" r="BO84">
        <v>36.0</v>
      </c>
      <c s="64" r="BP84">
        <v>8.0</v>
      </c>
      <c s="64" r="BQ84">
        <v>108.0</v>
      </c>
      <c s="64" r="BR84">
        <v>4.0</v>
      </c>
      <c s="64" r="BS84">
        <v>12.0</v>
      </c>
      <c s="64" r="BT84">
        <v>0.0</v>
      </c>
      <c s="64" r="BU84">
        <v>8.0</v>
      </c>
      <c s="64" r="BV84">
        <v>36.0</v>
      </c>
      <c s="64" r="BW84">
        <v>12.0</v>
      </c>
      <c s="64" r="BX84">
        <v>12.0</v>
      </c>
      <c s="64" r="BY84">
        <v>24.0</v>
      </c>
      <c s="64" r="BZ84">
        <v>40.0</v>
      </c>
      <c s="64" r="CA84">
        <v>0.0</v>
      </c>
      <c s="64" r="CB84">
        <v>4.0</v>
      </c>
      <c s="64" r="CC84">
        <v>4.0</v>
      </c>
      <c s="64" r="CD84">
        <v>0.0</v>
      </c>
      <c s="64" r="CE84">
        <v>8.0</v>
      </c>
      <c s="64" r="CF84">
        <v>12.0</v>
      </c>
      <c s="64" r="CG84">
        <v>0.0</v>
      </c>
      <c s="64" r="CH84">
        <v>12.0</v>
      </c>
      <c s="64" r="CI84">
        <v>144.0</v>
      </c>
      <c s="64" r="CJ84">
        <v>4.0</v>
      </c>
      <c s="64" r="CK84">
        <v>16.0</v>
      </c>
      <c s="64" r="CL84">
        <v>0.0</v>
      </c>
      <c s="64" r="CM84">
        <v>28.0</v>
      </c>
      <c s="64" r="CN84">
        <v>36.0</v>
      </c>
      <c s="64" r="CO84">
        <v>44.0</v>
      </c>
      <c s="64" r="CP84">
        <v>4.0</v>
      </c>
      <c s="64" r="CQ84">
        <v>12.0</v>
      </c>
      <c s="64" r="CR84">
        <v>64.0</v>
      </c>
      <c s="64" r="CS84">
        <v>0.0</v>
      </c>
      <c s="64" r="CT84">
        <v>0.0</v>
      </c>
      <c s="64" r="CU84">
        <v>8.0</v>
      </c>
      <c s="64" r="CV84">
        <v>0.0</v>
      </c>
      <c s="64" r="CW84">
        <v>4.0</v>
      </c>
      <c s="64" r="CX84">
        <v>0.0</v>
      </c>
      <c s="64" r="CY84">
        <v>44.0</v>
      </c>
      <c s="64" r="CZ84">
        <v>8.0</v>
      </c>
    </row>
    <row customHeight="1" r="85" ht="15.0">
      <c t="s" s="62" r="A85">
        <v>1684</v>
      </c>
      <c t="s" s="62" r="B85">
        <v>1685</v>
      </c>
      <c t="s" s="62" r="C85">
        <v>1686</v>
      </c>
      <c t="s" s="62" r="D85">
        <v>1687</v>
      </c>
      <c t="s" s="62" r="E85">
        <v>1688</v>
      </c>
      <c t="s" s="62" r="F85">
        <v>1689</v>
      </c>
      <c t="s" s="63" r="G85">
        <v>1690</v>
      </c>
      <c t="s" s="62" r="H85">
        <v>1691</v>
      </c>
      <c s="64" r="I85">
        <v>4816.0</v>
      </c>
      <c s="64" r="J85">
        <v>4404.0</v>
      </c>
      <c s="64" r="K85">
        <v>4137.0</v>
      </c>
      <c s="64" r="L85">
        <v>2823.0</v>
      </c>
      <c s="64" r="M85">
        <v>2537.0</v>
      </c>
      <c s="64" r="N85">
        <v>2152.0</v>
      </c>
      <c s="64" r="O85">
        <v>15.33</v>
      </c>
      <c s="64" r="P85">
        <v>789.8612</v>
      </c>
      <c s="64" r="Q85">
        <v>845.629047</v>
      </c>
      <c s="64" r="R85">
        <v>1003.949988</v>
      </c>
      <c s="64" r="S85">
        <v>1170.82717299999</v>
      </c>
      <c s="64" r="T85">
        <v>627.075890999999</v>
      </c>
      <c s="64" r="U85">
        <v>378.656702</v>
      </c>
      <c s="64" r="V85">
        <v>815.0</v>
      </c>
      <c s="64" r="W85">
        <v>813.0</v>
      </c>
      <c s="64" r="X85">
        <v>1126.0</v>
      </c>
      <c s="64" r="Y85">
        <v>855.0</v>
      </c>
      <c s="64" r="Z85">
        <v>517.0</v>
      </c>
      <c s="64" r="AA85">
        <v>278.0</v>
      </c>
      <c s="64" r="AB85">
        <v>2391.613529</v>
      </c>
      <c s="64" r="AC85">
        <v>429.292188</v>
      </c>
      <c s="64" r="AD85">
        <v>423.886216999999</v>
      </c>
      <c s="64" r="AE85">
        <v>499.028646999999</v>
      </c>
      <c s="64" r="AF85">
        <v>594.062312</v>
      </c>
      <c s="64" r="AG85">
        <v>299.590306</v>
      </c>
      <c s="64" r="AH85">
        <v>135.339667999999</v>
      </c>
      <c s="64" r="AI85">
        <v>10.414191</v>
      </c>
      <c s="64" r="AJ85">
        <v>578.502579999999</v>
      </c>
      <c s="64" r="AK85">
        <v>1495.69211399999</v>
      </c>
      <c s="64" r="AL85">
        <v>317.418835</v>
      </c>
      <c s="64" r="AM85">
        <v>2424.38647099999</v>
      </c>
      <c s="64" r="AN85">
        <v>360.569010999999</v>
      </c>
      <c s="64" r="AO85">
        <v>421.74283</v>
      </c>
      <c s="64" r="AP85">
        <v>504.921340999999</v>
      </c>
      <c s="64" r="AQ85">
        <v>576.764861</v>
      </c>
      <c s="64" r="AR85">
        <v>327.485585</v>
      </c>
      <c s="64" r="AS85">
        <v>203.224302999999</v>
      </c>
      <c s="64" r="AT85">
        <v>29.67854</v>
      </c>
      <c s="64" r="AU85">
        <v>512.932342999999</v>
      </c>
      <c s="64" r="AV85">
        <v>1485.254396</v>
      </c>
      <c s="64" r="AW85">
        <v>426.199731999999</v>
      </c>
      <c s="64" r="AX85">
        <v>4052.46485799999</v>
      </c>
      <c s="64" r="AY85">
        <v>4.07844799999999</v>
      </c>
      <c s="64" r="AZ85">
        <v>161.183989999999</v>
      </c>
      <c s="64" r="BA85">
        <v>252.261766999999</v>
      </c>
      <c s="64" r="BB85">
        <v>658.814889999999</v>
      </c>
      <c s="64" r="BC85">
        <v>772.90463</v>
      </c>
      <c s="64" r="BD85">
        <v>501.088198999999</v>
      </c>
      <c s="64" r="BE85">
        <v>1068.959661</v>
      </c>
      <c s="64" r="BF85">
        <v>633.173272999999</v>
      </c>
      <c s="64" r="BG85">
        <v>3564.0</v>
      </c>
      <c s="64" r="BH85">
        <v>1982.42415499999</v>
      </c>
      <c s="64" r="BI85">
        <v>0.0</v>
      </c>
      <c s="64" r="BJ85">
        <v>108.82505</v>
      </c>
      <c s="64" r="BK85">
        <v>174.579369</v>
      </c>
      <c s="64" r="BL85">
        <v>373.843092</v>
      </c>
      <c s="64" r="BM85">
        <v>140.945901999999</v>
      </c>
      <c s="64" r="BN85">
        <v>431.977296</v>
      </c>
      <c s="64" r="BO85">
        <v>528.348449999999</v>
      </c>
      <c s="64" r="BP85">
        <v>223.904996</v>
      </c>
      <c s="64" r="BQ85">
        <v>2070.040704</v>
      </c>
      <c s="64" r="BR85">
        <v>4.07844799999999</v>
      </c>
      <c s="64" r="BS85">
        <v>52.3589389999999</v>
      </c>
      <c s="64" r="BT85">
        <v>77.682398</v>
      </c>
      <c s="64" r="BU85">
        <v>284.971797999999</v>
      </c>
      <c s="64" r="BV85">
        <v>631.958727999999</v>
      </c>
      <c s="64" r="BW85">
        <v>69.110904</v>
      </c>
      <c s="64" r="BX85">
        <v>540.611212</v>
      </c>
      <c s="64" r="BY85">
        <v>409.268277</v>
      </c>
      <c s="64" r="BZ85">
        <v>566.563772999999</v>
      </c>
      <c s="64" r="CA85">
        <v>0.0</v>
      </c>
      <c s="64" r="CB85">
        <v>0.0</v>
      </c>
      <c s="64" r="CC85">
        <v>0.0</v>
      </c>
      <c s="64" r="CD85">
        <v>35.751863</v>
      </c>
      <c s="64" r="CE85">
        <v>112.601946</v>
      </c>
      <c s="64" r="CF85">
        <v>99.891722</v>
      </c>
      <c s="64" r="CG85">
        <v>0.0</v>
      </c>
      <c s="64" r="CH85">
        <v>318.318243</v>
      </c>
      <c s="64" r="CI85">
        <v>2025.09185699999</v>
      </c>
      <c s="64" r="CJ85">
        <v>4.07844799999999</v>
      </c>
      <c s="64" r="CK85">
        <v>123.302488</v>
      </c>
      <c s="64" r="CL85">
        <v>206.490509</v>
      </c>
      <c s="64" r="CM85">
        <v>560.993181</v>
      </c>
      <c s="64" r="CN85">
        <v>535.245048999999</v>
      </c>
      <c s="64" r="CO85">
        <v>363.602382999999</v>
      </c>
      <c s="64" r="CP85">
        <v>36.4482119999999</v>
      </c>
      <c s="64" r="CQ85">
        <v>194.931587</v>
      </c>
      <c s="64" r="CR85">
        <v>1460.809228</v>
      </c>
      <c s="64" r="CS85">
        <v>0.0</v>
      </c>
      <c s="64" r="CT85">
        <v>37.8815019999999</v>
      </c>
      <c s="64" r="CU85">
        <v>45.771258</v>
      </c>
      <c s="64" r="CV85">
        <v>62.0698459999999</v>
      </c>
      <c s="64" r="CW85">
        <v>125.057636</v>
      </c>
      <c s="64" r="CX85">
        <v>37.594093</v>
      </c>
      <c s="64" r="CY85">
        <v>1032.51145</v>
      </c>
      <c s="64" r="CZ85">
        <v>119.923443</v>
      </c>
    </row>
    <row customHeight="1" r="86" ht="15.0">
      <c t="s" s="62" r="A86">
        <v>1692</v>
      </c>
      <c t="s" s="62" r="B86">
        <v>1693</v>
      </c>
      <c t="s" s="62" r="C86">
        <v>1694</v>
      </c>
      <c t="s" s="62" r="D86">
        <v>1695</v>
      </c>
      <c t="s" s="62" r="E86">
        <v>1696</v>
      </c>
      <c t="s" s="62" r="F86">
        <v>1697</v>
      </c>
      <c t="s" s="63" r="G86">
        <v>1698</v>
      </c>
      <c t="s" s="62" r="H86">
        <v>1699</v>
      </c>
      <c s="64" r="I86">
        <v>2520.0</v>
      </c>
      <c s="64" r="J86">
        <v>2365.0</v>
      </c>
      <c s="64" r="K86">
        <v>2582.0</v>
      </c>
      <c s="64" r="L86">
        <v>2961.0</v>
      </c>
      <c s="64" r="M86">
        <v>3340.0</v>
      </c>
      <c s="64" r="N86">
        <v>3748.0</v>
      </c>
      <c s="64" r="O86">
        <v>5.44</v>
      </c>
      <c s="64" r="P86">
        <v>428.457144</v>
      </c>
      <c s="64" r="Q86">
        <v>389.8623</v>
      </c>
      <c s="64" r="R86">
        <v>563.482742</v>
      </c>
      <c s="64" r="S86">
        <v>545.94655</v>
      </c>
      <c s="64" r="T86">
        <v>329.037258</v>
      </c>
      <c s="64" r="U86">
        <v>263.214005999999</v>
      </c>
      <c s="64" r="V86">
        <v>352.0</v>
      </c>
      <c s="64" r="W86">
        <v>476.0</v>
      </c>
      <c s="64" r="X86">
        <v>553.0</v>
      </c>
      <c s="64" r="Y86">
        <v>437.0</v>
      </c>
      <c s="64" r="Z86">
        <v>324.0</v>
      </c>
      <c s="64" r="AA86">
        <v>223.0</v>
      </c>
      <c s="64" r="AB86">
        <v>1244.787323</v>
      </c>
      <c s="64" r="AC86">
        <v>204.200852</v>
      </c>
      <c s="64" r="AD86">
        <v>191.334819</v>
      </c>
      <c s="64" r="AE86">
        <v>327.883052</v>
      </c>
      <c s="64" r="AF86">
        <v>277.897205999999</v>
      </c>
      <c s="64" r="AG86">
        <v>156.719032</v>
      </c>
      <c s="64" r="AH86">
        <v>78.2830929999999</v>
      </c>
      <c s="64" r="AI86">
        <v>8.469269</v>
      </c>
      <c s="64" r="AJ86">
        <v>253.845459</v>
      </c>
      <c s="64" r="AK86">
        <v>824.804644</v>
      </c>
      <c s="64" r="AL86">
        <v>166.13722</v>
      </c>
      <c s="64" r="AM86">
        <v>1275.212677</v>
      </c>
      <c s="64" r="AN86">
        <v>224.256292</v>
      </c>
      <c s="64" r="AO86">
        <v>198.527480999999</v>
      </c>
      <c s="64" r="AP86">
        <v>235.599689</v>
      </c>
      <c s="64" r="AQ86">
        <v>268.049344</v>
      </c>
      <c s="64" r="AR86">
        <v>172.318226</v>
      </c>
      <c s="64" r="AS86">
        <v>150.179533999999</v>
      </c>
      <c s="64" r="AT86">
        <v>26.2821099999999</v>
      </c>
      <c s="64" r="AU86">
        <v>275.584916</v>
      </c>
      <c s="64" r="AV86">
        <v>726.384272</v>
      </c>
      <c s="64" r="AW86">
        <v>273.243488</v>
      </c>
      <c s="64" r="AX86">
        <v>2074.588916</v>
      </c>
      <c s="64" r="AY86">
        <v>21.878663</v>
      </c>
      <c s="64" r="AZ86">
        <v>61.989544</v>
      </c>
      <c s="64" r="BA86">
        <v>76.5753189999999</v>
      </c>
      <c s="64" r="BB86">
        <v>289.128498999999</v>
      </c>
      <c s="64" r="BC86">
        <v>421.459916</v>
      </c>
      <c s="64" r="BD86">
        <v>361.806065999999</v>
      </c>
      <c s="64" r="BE86">
        <v>496.662875999999</v>
      </c>
      <c s="64" r="BF86">
        <v>345.088032</v>
      </c>
      <c s="64" r="BG86">
        <v>2028.0</v>
      </c>
      <c s="64" r="BH86">
        <v>1026.45738299999</v>
      </c>
      <c s="64" r="BI86">
        <v>10.9393309999999</v>
      </c>
      <c s="64" r="BJ86">
        <v>54.696657</v>
      </c>
      <c s="64" r="BK86">
        <v>36.464438</v>
      </c>
      <c s="64" r="BL86">
        <v>161.502967</v>
      </c>
      <c s="64" r="BM86">
        <v>129.241795</v>
      </c>
      <c s="64" r="BN86">
        <v>277.937859</v>
      </c>
      <c s="64" r="BO86">
        <v>207.337988</v>
      </c>
      <c s="64" r="BP86">
        <v>148.336347999999</v>
      </c>
      <c s="64" r="BQ86">
        <v>1048.131533</v>
      </c>
      <c s="64" r="BR86">
        <v>10.9393309999999</v>
      </c>
      <c s="64" r="BS86">
        <v>7.29288799999999</v>
      </c>
      <c s="64" r="BT86">
        <v>40.1108819999999</v>
      </c>
      <c s="64" r="BU86">
        <v>127.625532</v>
      </c>
      <c s="64" r="BV86">
        <v>292.218121</v>
      </c>
      <c s="64" r="BW86">
        <v>83.8682069999999</v>
      </c>
      <c s="64" r="BX86">
        <v>289.324886999999</v>
      </c>
      <c s="64" r="BY86">
        <v>196.751684</v>
      </c>
      <c s="64" r="BZ86">
        <v>198.021607999999</v>
      </c>
      <c s="64" r="CA86">
        <v>0.0</v>
      </c>
      <c s="64" r="CB86">
        <v>0.0</v>
      </c>
      <c s="64" r="CC86">
        <v>0.0</v>
      </c>
      <c s="64" r="CD86">
        <v>18.232219</v>
      </c>
      <c s="64" r="CE86">
        <v>72.928876</v>
      </c>
      <c s="64" r="CF86">
        <v>21.878663</v>
      </c>
      <c s="64" r="CG86">
        <v>0.0</v>
      </c>
      <c s="64" r="CH86">
        <v>84.981851</v>
      </c>
      <c s="64" r="CI86">
        <v>1111.086207</v>
      </c>
      <c s="64" r="CJ86">
        <v>7.29288799999999</v>
      </c>
      <c s="64" r="CK86">
        <v>47.4037689999999</v>
      </c>
      <c s="64" r="CL86">
        <v>65.6359879999999</v>
      </c>
      <c s="64" r="CM86">
        <v>234.431842999999</v>
      </c>
      <c s="64" r="CN86">
        <v>312.066602999999</v>
      </c>
      <c s="64" r="CO86">
        <v>325.341628</v>
      </c>
      <c s="64" r="CP86">
        <v>0.0</v>
      </c>
      <c s="64" r="CQ86">
        <v>118.913489</v>
      </c>
      <c s="64" r="CR86">
        <v>765.481100999999</v>
      </c>
      <c s="64" r="CS86">
        <v>14.585775</v>
      </c>
      <c s="64" r="CT86">
        <v>14.585775</v>
      </c>
      <c s="64" r="CU86">
        <v>10.9393309999999</v>
      </c>
      <c s="64" r="CV86">
        <v>36.464438</v>
      </c>
      <c s="64" r="CW86">
        <v>36.464438</v>
      </c>
      <c s="64" r="CX86">
        <v>14.585775</v>
      </c>
      <c s="64" r="CY86">
        <v>496.662875999999</v>
      </c>
      <c s="64" r="CZ86">
        <v>141.192692999999</v>
      </c>
    </row>
    <row customHeight="1" r="87" ht="15.0">
      <c t="s" s="62" r="A87">
        <v>1700</v>
      </c>
      <c t="s" s="62" r="B87">
        <v>1701</v>
      </c>
      <c t="s" s="62" r="C87">
        <v>1702</v>
      </c>
      <c t="s" s="62" r="D87">
        <v>1703</v>
      </c>
      <c t="s" s="62" r="E87">
        <v>1704</v>
      </c>
      <c t="s" s="62" r="F87">
        <v>1705</v>
      </c>
      <c t="s" s="63" r="G87">
        <v>1706</v>
      </c>
      <c t="s" s="62" r="H87">
        <v>1707</v>
      </c>
      <c s="64" r="I87">
        <v>1156.0</v>
      </c>
      <c s="64" r="J87">
        <v>885.0</v>
      </c>
      <c s="64" r="K87">
        <v>899.0</v>
      </c>
      <c s="64" r="L87">
        <v>774.0</v>
      </c>
      <c s="64" r="M87">
        <v>602.0</v>
      </c>
      <c s="64" r="N87">
        <v>453.0</v>
      </c>
      <c s="64" r="O87">
        <v>3.81</v>
      </c>
      <c s="64" r="P87">
        <v>267.342466</v>
      </c>
      <c s="64" r="Q87">
        <v>184.438356</v>
      </c>
      <c s="64" r="R87">
        <v>272.931507</v>
      </c>
      <c s="64" r="S87">
        <v>213.315068</v>
      </c>
      <c s="64" r="T87">
        <v>157.424657999999</v>
      </c>
      <c s="64" r="U87">
        <v>60.5479449999999</v>
      </c>
      <c s="64" r="V87">
        <v>165.0</v>
      </c>
      <c s="64" r="W87">
        <v>171.0</v>
      </c>
      <c s="64" r="X87">
        <v>194.0</v>
      </c>
      <c s="64" r="Y87">
        <v>201.0</v>
      </c>
      <c s="64" r="Z87">
        <v>109.0</v>
      </c>
      <c s="64" r="AA87">
        <v>45.0</v>
      </c>
      <c s="64" r="AB87">
        <v>580.328766999999</v>
      </c>
      <c s="64" r="AC87">
        <v>136.0</v>
      </c>
      <c s="64" r="AD87">
        <v>81.0410959999999</v>
      </c>
      <c s="64" r="AE87">
        <v>138.794521</v>
      </c>
      <c s="64" r="AF87">
        <v>117.369863</v>
      </c>
      <c s="64" r="AG87">
        <v>78.246575</v>
      </c>
      <c s="64" r="AH87">
        <v>28.876712</v>
      </c>
      <c s="64" r="AI87">
        <v>0.0</v>
      </c>
      <c s="64" r="AJ87">
        <v>158.356164</v>
      </c>
      <c s="64" r="AK87">
        <v>348.383561999999</v>
      </c>
      <c s="64" r="AL87">
        <v>73.5890409999999</v>
      </c>
      <c s="64" r="AM87">
        <v>575.671233</v>
      </c>
      <c s="64" r="AN87">
        <v>131.342466</v>
      </c>
      <c s="64" r="AO87">
        <v>103.39726</v>
      </c>
      <c s="64" r="AP87">
        <v>134.136986</v>
      </c>
      <c s="64" r="AQ87">
        <v>95.945205</v>
      </c>
      <c s="64" r="AR87">
        <v>79.178082</v>
      </c>
      <c s="64" r="AS87">
        <v>28.876712</v>
      </c>
      <c s="64" r="AT87">
        <v>2.794521</v>
      </c>
      <c s="64" r="AU87">
        <v>157.424657999999</v>
      </c>
      <c s="64" r="AV87">
        <v>342.794520999999</v>
      </c>
      <c s="64" r="AW87">
        <v>75.452055</v>
      </c>
      <c s="64" r="AX87">
        <v>883.068492999999</v>
      </c>
      <c s="64" r="AY87">
        <v>11.178082</v>
      </c>
      <c s="64" r="AZ87">
        <v>48.4383559999999</v>
      </c>
      <c s="64" r="BA87">
        <v>52.1643839999999</v>
      </c>
      <c s="64" r="BB87">
        <v>152.767123</v>
      </c>
      <c s="64" r="BC87">
        <v>193.753424999999</v>
      </c>
      <c s="64" r="BD87">
        <v>156.493151</v>
      </c>
      <c s="64" r="BE87">
        <v>175.123288</v>
      </c>
      <c s="64" r="BF87">
        <v>93.1506849999999</v>
      </c>
      <c s="64" r="BG87">
        <v>700.0</v>
      </c>
      <c s="64" r="BH87">
        <v>439.671232999999</v>
      </c>
      <c s="64" r="BI87">
        <v>7.45205499999999</v>
      </c>
      <c s="64" r="BJ87">
        <v>33.534247</v>
      </c>
      <c s="64" r="BK87">
        <v>33.534247</v>
      </c>
      <c s="64" r="BL87">
        <v>67.068493</v>
      </c>
      <c s="64" r="BM87">
        <v>44.7123289999999</v>
      </c>
      <c s="64" r="BN87">
        <v>137.863013999999</v>
      </c>
      <c s="64" r="BO87">
        <v>93.1506849999999</v>
      </c>
      <c s="64" r="BP87">
        <v>22.356164</v>
      </c>
      <c s="64" r="BQ87">
        <v>443.39726</v>
      </c>
      <c s="64" r="BR87">
        <v>3.726027</v>
      </c>
      <c s="64" r="BS87">
        <v>14.9041099999999</v>
      </c>
      <c s="64" r="BT87">
        <v>18.630137</v>
      </c>
      <c s="64" r="BU87">
        <v>85.6986299999999</v>
      </c>
      <c s="64" r="BV87">
        <v>149.041096</v>
      </c>
      <c s="64" r="BW87">
        <v>18.630137</v>
      </c>
      <c s="64" r="BX87">
        <v>81.972603</v>
      </c>
      <c s="64" r="BY87">
        <v>70.794521</v>
      </c>
      <c s="64" r="BZ87">
        <v>63.342466</v>
      </c>
      <c s="64" r="CA87">
        <v>0.0</v>
      </c>
      <c s="64" r="CB87">
        <v>0.0</v>
      </c>
      <c s="64" r="CC87">
        <v>0.0</v>
      </c>
      <c s="64" r="CD87">
        <v>3.726027</v>
      </c>
      <c s="64" r="CE87">
        <v>18.630137</v>
      </c>
      <c s="64" r="CF87">
        <v>14.9041099999999</v>
      </c>
      <c s="64" r="CG87">
        <v>0.0</v>
      </c>
      <c s="64" r="CH87">
        <v>26.0821919999999</v>
      </c>
      <c s="64" r="CI87">
        <v>532.821917999999</v>
      </c>
      <c s="64" r="CJ87">
        <v>11.178082</v>
      </c>
      <c s="64" r="CK87">
        <v>40.9863009999999</v>
      </c>
      <c s="64" r="CL87">
        <v>44.7123289999999</v>
      </c>
      <c s="64" r="CM87">
        <v>130.410958999999</v>
      </c>
      <c s="64" r="CN87">
        <v>160.219178</v>
      </c>
      <c s="64" r="CO87">
        <v>122.958904</v>
      </c>
      <c s="64" r="CP87">
        <v>0.0</v>
      </c>
      <c s="64" r="CQ87">
        <v>22.356164</v>
      </c>
      <c s="64" r="CR87">
        <v>286.90411</v>
      </c>
      <c s="64" r="CS87">
        <v>0.0</v>
      </c>
      <c s="64" r="CT87">
        <v>7.45205499999999</v>
      </c>
      <c s="64" r="CU87">
        <v>7.45205499999999</v>
      </c>
      <c s="64" r="CV87">
        <v>18.630137</v>
      </c>
      <c s="64" r="CW87">
        <v>14.9041099999999</v>
      </c>
      <c s="64" r="CX87">
        <v>18.630137</v>
      </c>
      <c s="64" r="CY87">
        <v>175.123288</v>
      </c>
      <c s="64" r="CZ87">
        <v>44.7123289999999</v>
      </c>
    </row>
    <row customHeight="1" r="88" ht="15.0">
      <c t="s" s="62" r="A88">
        <v>1708</v>
      </c>
      <c t="s" s="62" r="B88">
        <v>1709</v>
      </c>
      <c t="s" s="62" r="C88">
        <v>1710</v>
      </c>
      <c t="s" s="62" r="D88">
        <v>1711</v>
      </c>
      <c t="s" s="62" r="E88">
        <v>1712</v>
      </c>
      <c t="s" s="62" r="F88">
        <v>1713</v>
      </c>
      <c t="s" s="63" r="G88">
        <v>1714</v>
      </c>
      <c t="s" s="62" r="H88">
        <v>1715</v>
      </c>
      <c s="64" r="I88">
        <v>936.0</v>
      </c>
      <c s="64" r="J88">
        <v>770.0</v>
      </c>
      <c s="64" r="K88">
        <v>743.0</v>
      </c>
      <c s="64" r="L88">
        <v>766.0</v>
      </c>
      <c s="64" r="M88">
        <v>543.0</v>
      </c>
      <c s="64" r="N88">
        <v>420.0</v>
      </c>
      <c s="64" r="O88">
        <v>5.35</v>
      </c>
      <c s="64" r="P88">
        <v>191.020408</v>
      </c>
      <c s="64" r="Q88">
        <v>114.612245</v>
      </c>
      <c s="64" r="R88">
        <v>212.13319</v>
      </c>
      <c s="64" r="S88">
        <v>215.149302</v>
      </c>
      <c s="64" r="T88">
        <v>135.725027</v>
      </c>
      <c s="64" r="U88">
        <v>67.3598279999999</v>
      </c>
      <c s="64" r="V88">
        <v>127.0</v>
      </c>
      <c s="64" r="W88">
        <v>134.0</v>
      </c>
      <c s="64" r="X88">
        <v>162.0</v>
      </c>
      <c s="64" r="Y88">
        <v>196.0</v>
      </c>
      <c s="64" r="Z88">
        <v>119.0</v>
      </c>
      <c s="64" r="AA88">
        <v>32.0</v>
      </c>
      <c s="64" r="AB88">
        <v>475.540279</v>
      </c>
      <c s="64" r="AC88">
        <v>93.499463</v>
      </c>
      <c s="64" r="AD88">
        <v>64.343716</v>
      </c>
      <c s="64" r="AE88">
        <v>100.537057</v>
      </c>
      <c s="64" r="AF88">
        <v>111.596132999999</v>
      </c>
      <c s="64" r="AG88">
        <v>68.365199</v>
      </c>
      <c s="64" r="AH88">
        <v>36.1933399999999</v>
      </c>
      <c s="64" r="AI88">
        <v>1.005371</v>
      </c>
      <c s="64" r="AJ88">
        <v>119.639098</v>
      </c>
      <c s="64" r="AK88">
        <v>282.50913</v>
      </c>
      <c s="64" r="AL88">
        <v>73.392052</v>
      </c>
      <c s="64" r="AM88">
        <v>460.459721</v>
      </c>
      <c s="64" r="AN88">
        <v>97.5209449999999</v>
      </c>
      <c s="64" r="AO88">
        <v>50.268528</v>
      </c>
      <c s="64" r="AP88">
        <v>111.596132999999</v>
      </c>
      <c s="64" r="AQ88">
        <v>103.553169</v>
      </c>
      <c s="64" r="AR88">
        <v>67.3598279999999</v>
      </c>
      <c s="64" r="AS88">
        <v>29.155747</v>
      </c>
      <c s="64" r="AT88">
        <v>1.005371</v>
      </c>
      <c s="64" r="AU88">
        <v>117.628356999999</v>
      </c>
      <c s="64" r="AV88">
        <v>280.498388999999</v>
      </c>
      <c s="64" r="AW88">
        <v>62.3329749999999</v>
      </c>
      <c s="64" r="AX88">
        <v>723.866809999999</v>
      </c>
      <c s="64" r="AY88">
        <v>8.042965</v>
      </c>
      <c s="64" r="AZ88">
        <v>24.1288939999999</v>
      </c>
      <c s="64" r="BA88">
        <v>44.236305</v>
      </c>
      <c s="64" r="BB88">
        <v>76.408163</v>
      </c>
      <c s="64" r="BC88">
        <v>205.095596</v>
      </c>
      <c s="64" r="BD88">
        <v>108.580021</v>
      </c>
      <c s="64" r="BE88">
        <v>193.031149</v>
      </c>
      <c s="64" r="BF88">
        <v>64.343716</v>
      </c>
      <c s="64" r="BG88">
        <v>620.0</v>
      </c>
      <c s="64" r="BH88">
        <v>349.868958</v>
      </c>
      <c s="64" r="BI88">
        <v>8.042965</v>
      </c>
      <c s="64" r="BJ88">
        <v>20.1074109999999</v>
      </c>
      <c s="64" r="BK88">
        <v>32.171858</v>
      </c>
      <c s="64" r="BL88">
        <v>36.1933399999999</v>
      </c>
      <c s="64" r="BM88">
        <v>40.214823</v>
      </c>
      <c s="64" r="BN88">
        <v>96.5155749999999</v>
      </c>
      <c s="64" r="BO88">
        <v>112.601504</v>
      </c>
      <c s="64" r="BP88">
        <v>4.02148199999999</v>
      </c>
      <c s="64" r="BQ88">
        <v>373.997852</v>
      </c>
      <c s="64" r="BR88">
        <v>0.0</v>
      </c>
      <c s="64" r="BS88">
        <v>4.02148199999999</v>
      </c>
      <c s="64" r="BT88">
        <v>12.0644469999999</v>
      </c>
      <c s="64" r="BU88">
        <v>40.214823</v>
      </c>
      <c s="64" r="BV88">
        <v>164.880773</v>
      </c>
      <c s="64" r="BW88">
        <v>12.0644469999999</v>
      </c>
      <c s="64" r="BX88">
        <v>80.429646</v>
      </c>
      <c s="64" r="BY88">
        <v>60.322234</v>
      </c>
      <c s="64" r="BZ88">
        <v>52.2792699999999</v>
      </c>
      <c s="64" r="CA88">
        <v>0.0</v>
      </c>
      <c s="64" r="CB88">
        <v>0.0</v>
      </c>
      <c s="64" r="CC88">
        <v>0.0</v>
      </c>
      <c s="64" r="CD88">
        <v>0.0</v>
      </c>
      <c s="64" r="CE88">
        <v>12.0644469999999</v>
      </c>
      <c s="64" r="CF88">
        <v>16.085929</v>
      </c>
      <c s="64" r="CG88">
        <v>0.0</v>
      </c>
      <c s="64" r="CH88">
        <v>24.1288939999999</v>
      </c>
      <c s="64" r="CI88">
        <v>345.847475999999</v>
      </c>
      <c s="64" r="CJ88">
        <v>4.02148199999999</v>
      </c>
      <c s="64" r="CK88">
        <v>4.02148199999999</v>
      </c>
      <c s="64" r="CL88">
        <v>40.214823</v>
      </c>
      <c s="64" r="CM88">
        <v>60.322234</v>
      </c>
      <c s="64" r="CN88">
        <v>136.730397</v>
      </c>
      <c s="64" r="CO88">
        <v>76.408163</v>
      </c>
      <c s="64" r="CP88">
        <v>4.02148199999999</v>
      </c>
      <c s="64" r="CQ88">
        <v>20.1074109999999</v>
      </c>
      <c s="64" r="CR88">
        <v>325.740064</v>
      </c>
      <c s="64" r="CS88">
        <v>4.02148199999999</v>
      </c>
      <c s="64" r="CT88">
        <v>20.1074109999999</v>
      </c>
      <c s="64" r="CU88">
        <v>4.02148199999999</v>
      </c>
      <c s="64" r="CV88">
        <v>16.085929</v>
      </c>
      <c s="64" r="CW88">
        <v>56.300752</v>
      </c>
      <c s="64" r="CX88">
        <v>16.085929</v>
      </c>
      <c s="64" r="CY88">
        <v>189.009667</v>
      </c>
      <c s="64" r="CZ88">
        <v>20.1074109999999</v>
      </c>
    </row>
    <row customHeight="1" r="89" ht="15.0">
      <c t="s" s="62" r="A89">
        <v>1716</v>
      </c>
      <c t="s" s="62" r="B89">
        <v>1717</v>
      </c>
      <c t="s" s="62" r="C89">
        <v>1718</v>
      </c>
      <c t="s" s="62" r="D89">
        <v>1719</v>
      </c>
      <c t="s" s="62" r="E89">
        <v>1720</v>
      </c>
      <c t="s" s="62" r="F89">
        <v>1721</v>
      </c>
      <c t="s" s="63" r="G89">
        <v>1722</v>
      </c>
      <c t="s" s="62" r="H89">
        <v>1723</v>
      </c>
      <c s="64" r="I89">
        <v>1346.0</v>
      </c>
      <c s="64" r="J89">
        <v>1145.0</v>
      </c>
      <c s="64" r="K89">
        <v>1035.0</v>
      </c>
      <c s="64" r="L89">
        <v>924.0</v>
      </c>
      <c s="64" r="M89">
        <v>844.0</v>
      </c>
      <c s="64" r="N89">
        <v>838.0</v>
      </c>
      <c s="64" r="O89">
        <v>5.34</v>
      </c>
      <c s="64" r="P89">
        <v>240.714395999999</v>
      </c>
      <c s="64" r="Q89">
        <v>167.731345</v>
      </c>
      <c s="64" r="R89">
        <v>298.452944</v>
      </c>
      <c s="64" r="S89">
        <v>297.684212</v>
      </c>
      <c s="64" r="T89">
        <v>194.552502</v>
      </c>
      <c s="64" r="U89">
        <v>146.864601999999</v>
      </c>
      <c s="64" r="V89">
        <v>215.0</v>
      </c>
      <c s="64" r="W89">
        <v>200.0</v>
      </c>
      <c s="64" r="X89">
        <v>274.0</v>
      </c>
      <c s="64" r="Y89">
        <v>244.0</v>
      </c>
      <c s="64" r="Z89">
        <v>139.0</v>
      </c>
      <c s="64" r="AA89">
        <v>73.0</v>
      </c>
      <c s="64" r="AB89">
        <v>656.289962999999</v>
      </c>
      <c s="64" r="AC89">
        <v>133.395894</v>
      </c>
      <c s="64" r="AD89">
        <v>84.3169659999999</v>
      </c>
      <c s="64" r="AE89">
        <v>140.684439</v>
      </c>
      <c s="64" r="AF89">
        <v>149.811619</v>
      </c>
      <c s="64" r="AG89">
        <v>87.179557</v>
      </c>
      <c s="64" r="AH89">
        <v>50.3911599999999</v>
      </c>
      <c s="64" r="AI89">
        <v>10.5103279999999</v>
      </c>
      <c s="64" r="AJ89">
        <v>171.542471</v>
      </c>
      <c s="64" r="AK89">
        <v>370.688242</v>
      </c>
      <c s="64" r="AL89">
        <v>114.059251</v>
      </c>
      <c s="64" r="AM89">
        <v>689.710037</v>
      </c>
      <c s="64" r="AN89">
        <v>107.318502</v>
      </c>
      <c s="64" r="AO89">
        <v>83.4143789999999</v>
      </c>
      <c s="64" r="AP89">
        <v>157.768505</v>
      </c>
      <c s="64" r="AQ89">
        <v>147.872592999999</v>
      </c>
      <c s="64" r="AR89">
        <v>107.372944</v>
      </c>
      <c s="64" r="AS89">
        <v>66.1711839999999</v>
      </c>
      <c s="64" r="AT89">
        <v>19.79193</v>
      </c>
      <c s="64" r="AU89">
        <v>137.407801</v>
      </c>
      <c s="64" r="AV89">
        <v>416.190289</v>
      </c>
      <c s="64" r="AW89">
        <v>136.111945999999</v>
      </c>
      <c s="64" r="AX89">
        <v>1104.395502</v>
      </c>
      <c s="64" r="AY89">
        <v>8.023813</v>
      </c>
      <c s="64" r="AZ89">
        <v>28.0833459999999</v>
      </c>
      <c s="64" r="BA89">
        <v>96.285758</v>
      </c>
      <c s="64" r="BB89">
        <v>192.705371</v>
      </c>
      <c s="64" r="BC89">
        <v>196.717277</v>
      </c>
      <c s="64" r="BD89">
        <v>156.598210999999</v>
      </c>
      <c s="64" r="BE89">
        <v>296.663737</v>
      </c>
      <c s="64" r="BF89">
        <v>129.317988</v>
      </c>
      <c s="64" r="BG89">
        <v>944.0</v>
      </c>
      <c s="64" r="BH89">
        <v>521.398046</v>
      </c>
      <c s="64" r="BI89">
        <v>8.023813</v>
      </c>
      <c s="64" r="BJ89">
        <v>20.0595329999999</v>
      </c>
      <c s="64" r="BK89">
        <v>48.142879</v>
      </c>
      <c s="64" r="BL89">
        <v>96.285758</v>
      </c>
      <c s="64" r="BM89">
        <v>36.107159</v>
      </c>
      <c s="64" r="BN89">
        <v>124.502958</v>
      </c>
      <c s="64" r="BO89">
        <v>135.719596999999</v>
      </c>
      <c s="64" r="BP89">
        <v>52.556347</v>
      </c>
      <c s="64" r="BQ89">
        <v>582.997456</v>
      </c>
      <c s="64" r="BR89">
        <v>0.0</v>
      </c>
      <c s="64" r="BS89">
        <v>8.023813</v>
      </c>
      <c s="64" r="BT89">
        <v>48.142879</v>
      </c>
      <c s="64" r="BU89">
        <v>96.419612</v>
      </c>
      <c s="64" r="BV89">
        <v>160.610118</v>
      </c>
      <c s="64" r="BW89">
        <v>32.095253</v>
      </c>
      <c s="64" r="BX89">
        <v>160.944139</v>
      </c>
      <c s="64" r="BY89">
        <v>76.7616409999999</v>
      </c>
      <c s="64" r="BZ89">
        <v>132.660626</v>
      </c>
      <c s="64" r="CA89">
        <v>4.01190699999999</v>
      </c>
      <c s="64" r="CB89">
        <v>0.0</v>
      </c>
      <c s="64" r="CC89">
        <v>0.0</v>
      </c>
      <c s="64" r="CD89">
        <v>8.023813</v>
      </c>
      <c s="64" r="CE89">
        <v>24.0714399999999</v>
      </c>
      <c s="64" r="CF89">
        <v>20.0595329999999</v>
      </c>
      <c s="64" r="CG89">
        <v>0.0</v>
      </c>
      <c s="64" r="CH89">
        <v>76.4939329999999</v>
      </c>
      <c s="64" r="CI89">
        <v>574.773474999999</v>
      </c>
      <c s="64" r="CJ89">
        <v>4.01190699999999</v>
      </c>
      <c s="64" r="CK89">
        <v>24.0714399999999</v>
      </c>
      <c s="64" r="CL89">
        <v>72.214319</v>
      </c>
      <c s="64" r="CM89">
        <v>160.610118</v>
      </c>
      <c s="64" r="CN89">
        <v>148.440543999999</v>
      </c>
      <c s="64" r="CO89">
        <v>120.491052</v>
      </c>
      <c s="64" r="CP89">
        <v>4.14576</v>
      </c>
      <c s="64" r="CQ89">
        <v>40.7883349999999</v>
      </c>
      <c s="64" r="CR89">
        <v>396.961402</v>
      </c>
      <c s="64" r="CS89">
        <v>0.0</v>
      </c>
      <c s="64" r="CT89">
        <v>4.01190699999999</v>
      </c>
      <c s="64" r="CU89">
        <v>24.0714399999999</v>
      </c>
      <c s="64" r="CV89">
        <v>24.0714399999999</v>
      </c>
      <c s="64" r="CW89">
        <v>24.205293</v>
      </c>
      <c s="64" r="CX89">
        <v>16.047626</v>
      </c>
      <c s="64" r="CY89">
        <v>292.517975999999</v>
      </c>
      <c s="64" r="CZ89">
        <v>12.03572</v>
      </c>
    </row>
    <row customHeight="1" r="90" ht="15.0">
      <c t="s" s="62" r="A90">
        <v>1724</v>
      </c>
      <c t="s" s="62" r="B90">
        <v>1725</v>
      </c>
      <c t="s" s="62" r="C90">
        <v>1726</v>
      </c>
      <c t="s" s="62" r="D90">
        <v>1727</v>
      </c>
      <c t="s" s="62" r="E90">
        <v>1728</v>
      </c>
      <c t="s" s="62" r="F90">
        <v>1729</v>
      </c>
      <c t="s" s="63" r="G90">
        <v>1730</v>
      </c>
      <c t="s" s="62" r="H90">
        <v>1731</v>
      </c>
      <c s="64" r="I90">
        <v>2661.0</v>
      </c>
      <c s="64" r="J90">
        <v>2089.0</v>
      </c>
      <c s="64" r="K90">
        <v>1932.0</v>
      </c>
      <c s="64" r="L90">
        <v>2030.0</v>
      </c>
      <c s="64" r="M90">
        <v>1742.0</v>
      </c>
      <c s="64" r="N90">
        <v>1505.0</v>
      </c>
      <c s="64" r="O90">
        <v>8.68</v>
      </c>
      <c s="64" r="P90">
        <v>527.021308999999</v>
      </c>
      <c s="64" r="Q90">
        <v>354.418271</v>
      </c>
      <c s="64" r="R90">
        <v>594.060857</v>
      </c>
      <c s="64" r="S90">
        <v>581.847163</v>
      </c>
      <c s="64" r="T90">
        <v>385.711256999999</v>
      </c>
      <c s="64" r="U90">
        <v>217.941143</v>
      </c>
      <c s="64" r="V90">
        <v>396.0</v>
      </c>
      <c s="64" r="W90">
        <v>291.0</v>
      </c>
      <c s="64" r="X90">
        <v>483.0</v>
      </c>
      <c s="64" r="Y90">
        <v>465.0</v>
      </c>
      <c s="64" r="Z90">
        <v>317.0</v>
      </c>
      <c s="64" r="AA90">
        <v>137.0</v>
      </c>
      <c s="64" r="AB90">
        <v>1289.487407</v>
      </c>
      <c s="64" r="AC90">
        <v>278.370277999999</v>
      </c>
      <c s="64" r="AD90">
        <v>163.221919</v>
      </c>
      <c s="64" r="AE90">
        <v>272.426427999999</v>
      </c>
      <c s="64" r="AF90">
        <v>296.746812999999</v>
      </c>
      <c s="64" r="AG90">
        <v>183.620379</v>
      </c>
      <c s="64" r="AH90">
        <v>90.1483819999999</v>
      </c>
      <c s="64" r="AI90">
        <v>4.953208</v>
      </c>
      <c s="64" r="AJ90">
        <v>356.207847</v>
      </c>
      <c s="64" r="AK90">
        <v>736.141889999999</v>
      </c>
      <c s="64" r="AL90">
        <v>197.13767</v>
      </c>
      <c s="64" r="AM90">
        <v>1371.51259299999</v>
      </c>
      <c s="64" r="AN90">
        <v>248.651030999999</v>
      </c>
      <c s="64" r="AO90">
        <v>191.196351999999</v>
      </c>
      <c s="64" r="AP90">
        <v>321.634429</v>
      </c>
      <c s="64" r="AQ90">
        <v>285.100350999999</v>
      </c>
      <c s="64" r="AR90">
        <v>202.090878</v>
      </c>
      <c s="64" r="AS90">
        <v>112.933138</v>
      </c>
      <c s="64" r="AT90">
        <v>9.906416</v>
      </c>
      <c s="64" r="AU90">
        <v>350.642349</v>
      </c>
      <c s="64" r="AV90">
        <v>787.078837</v>
      </c>
      <c s="64" r="AW90">
        <v>233.791407999999</v>
      </c>
      <c s="64" r="AX90">
        <v>2171.269155</v>
      </c>
      <c s="64" r="AY90">
        <v>19.8128309999999</v>
      </c>
      <c s="64" r="AZ90">
        <v>95.10159</v>
      </c>
      <c s="64" r="BA90">
        <v>194.165744999999</v>
      </c>
      <c s="64" r="BB90">
        <v>434.585976</v>
      </c>
      <c s="64" r="BC90">
        <v>293.229900999999</v>
      </c>
      <c s="64" r="BD90">
        <v>186.240613</v>
      </c>
      <c s="64" r="BE90">
        <v>598.347500999999</v>
      </c>
      <c s="64" r="BF90">
        <v>349.784997999999</v>
      </c>
      <c s="64" r="BG90">
        <v>1700.0</v>
      </c>
      <c s="64" r="BH90">
        <v>1065.72715799999</v>
      </c>
      <c s="64" r="BI90">
        <v>15.850265</v>
      </c>
      <c s="64" r="BJ90">
        <v>83.213891</v>
      </c>
      <c s="64" r="BK90">
        <v>126.802119</v>
      </c>
      <c s="64" r="BL90">
        <v>178.31548</v>
      </c>
      <c s="64" r="BM90">
        <v>67.3636259999999</v>
      </c>
      <c s="64" r="BN90">
        <v>162.465215</v>
      </c>
      <c s="64" r="BO90">
        <v>301.155034</v>
      </c>
      <c s="64" r="BP90">
        <v>130.561528</v>
      </c>
      <c s="64" r="BQ90">
        <v>1105.54199599999</v>
      </c>
      <c s="64" r="BR90">
        <v>3.96256599999999</v>
      </c>
      <c s="64" r="BS90">
        <v>11.887699</v>
      </c>
      <c s="64" r="BT90">
        <v>67.3636259999999</v>
      </c>
      <c s="64" r="BU90">
        <v>256.270494999999</v>
      </c>
      <c s="64" r="BV90">
        <v>225.866275</v>
      </c>
      <c s="64" r="BW90">
        <v>23.775397</v>
      </c>
      <c s="64" r="BX90">
        <v>297.192467</v>
      </c>
      <c s="64" r="BY90">
        <v>219.223469999999</v>
      </c>
      <c s="64" r="BZ90">
        <v>291.348268</v>
      </c>
      <c s="64" r="CA90">
        <v>0.0</v>
      </c>
      <c s="64" r="CB90">
        <v>0.0</v>
      </c>
      <c s="64" r="CC90">
        <v>3.96256599999999</v>
      </c>
      <c s="64" r="CD90">
        <v>7.92513199999999</v>
      </c>
      <c s="64" r="CE90">
        <v>27.737964</v>
      </c>
      <c s="64" r="CF90">
        <v>27.737964</v>
      </c>
      <c s="64" r="CG90">
        <v>0.0</v>
      </c>
      <c s="64" r="CH90">
        <v>223.984642</v>
      </c>
      <c s="64" r="CI90">
        <v>1101.81432199999</v>
      </c>
      <c s="64" r="CJ90">
        <v>19.8128309999999</v>
      </c>
      <c s="64" r="CK90">
        <v>79.2513249999999</v>
      </c>
      <c s="64" r="CL90">
        <v>166.427782</v>
      </c>
      <c s="64" r="CM90">
        <v>388.331491</v>
      </c>
      <c s="64" r="CN90">
        <v>241.71654</v>
      </c>
      <c s="64" r="CO90">
        <v>126.802119</v>
      </c>
      <c s="64" r="CP90">
        <v>11.887699</v>
      </c>
      <c s="64" r="CQ90">
        <v>67.584536</v>
      </c>
      <c s="64" r="CR90">
        <v>778.106564</v>
      </c>
      <c s="64" r="CS90">
        <v>0.0</v>
      </c>
      <c s="64" r="CT90">
        <v>15.850265</v>
      </c>
      <c s="64" r="CU90">
        <v>23.775397</v>
      </c>
      <c s="64" r="CV90">
        <v>38.329352</v>
      </c>
      <c s="64" r="CW90">
        <v>23.775397</v>
      </c>
      <c s="64" r="CX90">
        <v>31.70053</v>
      </c>
      <c s="64" r="CY90">
        <v>586.459801999999</v>
      </c>
      <c s="64" r="CZ90">
        <v>58.21582</v>
      </c>
    </row>
    <row customHeight="1" r="91" ht="15.0">
      <c t="s" s="62" r="A91">
        <v>1732</v>
      </c>
      <c t="s" s="62" r="B91">
        <v>1733</v>
      </c>
      <c t="s" s="62" r="C91">
        <v>1734</v>
      </c>
      <c t="s" s="62" r="D91">
        <v>1735</v>
      </c>
      <c t="s" s="62" r="E91">
        <v>1736</v>
      </c>
      <c t="s" s="62" r="F91">
        <v>1737</v>
      </c>
      <c t="s" s="63" r="G91">
        <v>1738</v>
      </c>
      <c t="s" s="62" r="H91">
        <v>1739</v>
      </c>
      <c s="64" r="I91">
        <v>378.0</v>
      </c>
      <c s="64" r="J91">
        <v>253.0</v>
      </c>
      <c s="64" r="K91">
        <v>232.0</v>
      </c>
      <c s="64" r="L91">
        <v>220.0</v>
      </c>
      <c s="64" r="M91">
        <v>187.0</v>
      </c>
      <c s="64" r="N91">
        <v>212.0</v>
      </c>
      <c s="64" r="O91">
        <v>6.6</v>
      </c>
      <c s="64" r="P91">
        <v>86.517711</v>
      </c>
      <c s="64" r="Q91">
        <v>57.678474</v>
      </c>
      <c s="64" r="R91">
        <v>102.997275</v>
      </c>
      <c s="64" r="S91">
        <v>76.217984</v>
      </c>
      <c s="64" r="T91">
        <v>30.899183</v>
      </c>
      <c s="64" r="U91">
        <v>23.689373</v>
      </c>
      <c s="64" r="V91">
        <v>57.0</v>
      </c>
      <c s="64" r="W91">
        <v>37.0</v>
      </c>
      <c s="64" r="X91">
        <v>66.0</v>
      </c>
      <c s="64" r="Y91">
        <v>41.0</v>
      </c>
      <c s="64" r="Z91">
        <v>30.0</v>
      </c>
      <c s="64" r="AA91">
        <v>22.0</v>
      </c>
      <c s="64" r="AB91">
        <v>186.425068</v>
      </c>
      <c s="64" r="AC91">
        <v>44.288828</v>
      </c>
      <c s="64" r="AD91">
        <v>26.779292</v>
      </c>
      <c s="64" r="AE91">
        <v>49.438692</v>
      </c>
      <c s="64" r="AF91">
        <v>41.1989099999999</v>
      </c>
      <c s="64" r="AG91">
        <v>15.449591</v>
      </c>
      <c s="64" r="AH91">
        <v>8.23978199999999</v>
      </c>
      <c s="64" r="AI91">
        <v>1.029973</v>
      </c>
      <c s="64" r="AJ91">
        <v>54.5885559999999</v>
      </c>
      <c s="64" r="AK91">
        <v>112.26703</v>
      </c>
      <c s="64" r="AL91">
        <v>19.569482</v>
      </c>
      <c s="64" r="AM91">
        <v>191.574931999999</v>
      </c>
      <c s="64" r="AN91">
        <v>42.228883</v>
      </c>
      <c s="64" r="AO91">
        <v>30.899183</v>
      </c>
      <c s="64" r="AP91">
        <v>53.5585829999999</v>
      </c>
      <c s="64" r="AQ91">
        <v>35.019074</v>
      </c>
      <c s="64" r="AR91">
        <v>15.449591</v>
      </c>
      <c s="64" r="AS91">
        <v>13.389646</v>
      </c>
      <c s="64" r="AT91">
        <v>1.029973</v>
      </c>
      <c s="64" r="AU91">
        <v>52.52861</v>
      </c>
      <c s="64" r="AV91">
        <v>113.297003</v>
      </c>
      <c s="64" r="AW91">
        <v>25.749319</v>
      </c>
      <c s="64" r="AX91">
        <v>281.182561</v>
      </c>
      <c s="64" r="AY91">
        <v>8.23978199999999</v>
      </c>
      <c s="64" r="AZ91">
        <v>8.23978199999999</v>
      </c>
      <c s="64" r="BA91">
        <v>8.23978199999999</v>
      </c>
      <c s="64" r="BB91">
        <v>45.318801</v>
      </c>
      <c s="64" r="BC91">
        <v>46.3487739999999</v>
      </c>
      <c s="64" r="BD91">
        <v>61.7983649999999</v>
      </c>
      <c s="64" r="BE91">
        <v>70.0381469999999</v>
      </c>
      <c s="64" r="BF91">
        <v>32.959128</v>
      </c>
      <c s="64" r="BG91">
        <v>192.0</v>
      </c>
      <c s="64" r="BH91">
        <v>152.435967</v>
      </c>
      <c s="64" r="BI91">
        <v>8.23978199999999</v>
      </c>
      <c s="64" r="BJ91">
        <v>8.23978199999999</v>
      </c>
      <c s="64" r="BK91">
        <v>4.119891</v>
      </c>
      <c s="64" r="BL91">
        <v>24.719346</v>
      </c>
      <c s="64" r="BM91">
        <v>4.119891</v>
      </c>
      <c s="64" r="BN91">
        <v>49.438692</v>
      </c>
      <c s="64" r="BO91">
        <v>32.959128</v>
      </c>
      <c s="64" r="BP91">
        <v>20.5994549999999</v>
      </c>
      <c s="64" r="BQ91">
        <v>128.746593999999</v>
      </c>
      <c s="64" r="BR91">
        <v>0.0</v>
      </c>
      <c s="64" r="BS91">
        <v>0.0</v>
      </c>
      <c s="64" r="BT91">
        <v>4.119891</v>
      </c>
      <c s="64" r="BU91">
        <v>20.5994549999999</v>
      </c>
      <c s="64" r="BV91">
        <v>42.228883</v>
      </c>
      <c s="64" r="BW91">
        <v>12.359673</v>
      </c>
      <c s="64" r="BX91">
        <v>37.079019</v>
      </c>
      <c s="64" r="BY91">
        <v>12.359673</v>
      </c>
      <c s="64" r="BZ91">
        <v>16.479564</v>
      </c>
      <c s="64" r="CA91">
        <v>0.0</v>
      </c>
      <c s="64" r="CB91">
        <v>0.0</v>
      </c>
      <c s="64" r="CC91">
        <v>0.0</v>
      </c>
      <c s="64" r="CD91">
        <v>0.0</v>
      </c>
      <c s="64" r="CE91">
        <v>0.0</v>
      </c>
      <c s="64" r="CF91">
        <v>4.119891</v>
      </c>
      <c s="64" r="CG91">
        <v>0.0</v>
      </c>
      <c s="64" r="CH91">
        <v>12.359673</v>
      </c>
      <c s="64" r="CI91">
        <v>178.185285999999</v>
      </c>
      <c s="64" r="CJ91">
        <v>4.119891</v>
      </c>
      <c s="64" r="CK91">
        <v>8.23978199999999</v>
      </c>
      <c s="64" r="CL91">
        <v>4.119891</v>
      </c>
      <c s="64" r="CM91">
        <v>45.318801</v>
      </c>
      <c s="64" r="CN91">
        <v>46.3487739999999</v>
      </c>
      <c s="64" r="CO91">
        <v>53.5585829999999</v>
      </c>
      <c s="64" r="CP91">
        <v>0.0</v>
      </c>
      <c s="64" r="CQ91">
        <v>16.479564</v>
      </c>
      <c s="64" r="CR91">
        <v>86.517711</v>
      </c>
      <c s="64" r="CS91">
        <v>4.119891</v>
      </c>
      <c s="64" r="CT91">
        <v>0.0</v>
      </c>
      <c s="64" r="CU91">
        <v>4.119891</v>
      </c>
      <c s="64" r="CV91">
        <v>0.0</v>
      </c>
      <c s="64" r="CW91">
        <v>0.0</v>
      </c>
      <c s="64" r="CX91">
        <v>4.119891</v>
      </c>
      <c s="64" r="CY91">
        <v>70.0381469999999</v>
      </c>
      <c s="64" r="CZ91">
        <v>4.119891</v>
      </c>
    </row>
    <row customHeight="1" r="92" ht="15.0">
      <c t="s" s="62" r="A92">
        <v>1740</v>
      </c>
      <c t="s" s="62" r="B92">
        <v>1741</v>
      </c>
      <c t="s" s="62" r="C92">
        <v>1742</v>
      </c>
      <c t="s" s="62" r="D92">
        <v>1743</v>
      </c>
      <c t="s" s="62" r="E92">
        <v>1744</v>
      </c>
      <c t="s" s="62" r="F92">
        <v>1745</v>
      </c>
      <c t="s" s="63" r="G92">
        <v>1746</v>
      </c>
      <c t="s" s="62" r="H92">
        <v>1747</v>
      </c>
      <c s="64" r="I92">
        <v>435.0</v>
      </c>
      <c s="64" r="J92">
        <v>442.0</v>
      </c>
      <c s="64" r="K92">
        <v>388.0</v>
      </c>
      <c s="64" r="L92">
        <v>364.0</v>
      </c>
      <c s="64" r="M92">
        <v>373.0</v>
      </c>
      <c s="64" r="N92">
        <v>410.0</v>
      </c>
      <c s="64" r="O92">
        <v>5.8</v>
      </c>
      <c s="64" r="P92">
        <v>68.4154929999999</v>
      </c>
      <c s="64" r="Q92">
        <v>51.0563379999999</v>
      </c>
      <c s="64" r="R92">
        <v>75.5633799999999</v>
      </c>
      <c s="64" r="S92">
        <v>99.0492959999999</v>
      </c>
      <c s="64" r="T92">
        <v>86.795775</v>
      </c>
      <c s="64" r="U92">
        <v>54.1197179999999</v>
      </c>
      <c s="64" r="V92">
        <v>77.0</v>
      </c>
      <c s="64" r="W92">
        <v>63.0</v>
      </c>
      <c s="64" r="X92">
        <v>91.0</v>
      </c>
      <c s="64" r="Y92">
        <v>92.0</v>
      </c>
      <c s="64" r="Z92">
        <v>70.0</v>
      </c>
      <c s="64" r="AA92">
        <v>49.0</v>
      </c>
      <c s="64" r="AB92">
        <v>226.690141</v>
      </c>
      <c s="64" r="AC92">
        <v>39.8239439999999</v>
      </c>
      <c s="64" r="AD92">
        <v>25.5281689999999</v>
      </c>
      <c s="64" r="AE92">
        <v>41.866197</v>
      </c>
      <c s="64" r="AF92">
        <v>45.950704</v>
      </c>
      <c s="64" r="AG92">
        <v>41.866197</v>
      </c>
      <c s="64" r="AH92">
        <v>28.591549</v>
      </c>
      <c s="64" r="AI92">
        <v>3.06338</v>
      </c>
      <c s="64" r="AJ92">
        <v>46.971831</v>
      </c>
      <c s="64" r="AK92">
        <v>126.619718</v>
      </c>
      <c s="64" r="AL92">
        <v>53.0985919999999</v>
      </c>
      <c s="64" r="AM92">
        <v>208.309858999999</v>
      </c>
      <c s="64" r="AN92">
        <v>28.591549</v>
      </c>
      <c s="64" r="AO92">
        <v>25.5281689999999</v>
      </c>
      <c s="64" r="AP92">
        <v>33.697183</v>
      </c>
      <c s="64" r="AQ92">
        <v>53.0985919999999</v>
      </c>
      <c s="64" r="AR92">
        <v>44.929577</v>
      </c>
      <c s="64" r="AS92">
        <v>21.443662</v>
      </c>
      <c s="64" r="AT92">
        <v>1.02112699999999</v>
      </c>
      <c s="64" r="AU92">
        <v>34.71831</v>
      </c>
      <c s="64" r="AV92">
        <v>129.683099</v>
      </c>
      <c s="64" r="AW92">
        <v>43.9084509999999</v>
      </c>
      <c s="64" r="AX92">
        <v>355.352112999999</v>
      </c>
      <c s="64" r="AY92">
        <v>20.422535</v>
      </c>
      <c s="64" r="AZ92">
        <v>12.2535209999999</v>
      </c>
      <c s="64" r="BA92">
        <v>8.169014</v>
      </c>
      <c s="64" r="BB92">
        <v>49.014085</v>
      </c>
      <c s="64" r="BC92">
        <v>44.929577</v>
      </c>
      <c s="64" r="BD92">
        <v>69.43662</v>
      </c>
      <c s="64" r="BE92">
        <v>134.788732</v>
      </c>
      <c s="64" r="BF92">
        <v>16.338028</v>
      </c>
      <c s="64" r="BG92">
        <v>372.0</v>
      </c>
      <c s="64" r="BH92">
        <v>171.549296</v>
      </c>
      <c s="64" r="BI92">
        <v>12.2535209999999</v>
      </c>
      <c s="64" r="BJ92">
        <v>8.169014</v>
      </c>
      <c s="64" r="BK92">
        <v>4.084507</v>
      </c>
      <c s="64" r="BL92">
        <v>20.422535</v>
      </c>
      <c s="64" r="BM92">
        <v>8.169014</v>
      </c>
      <c s="64" r="BN92">
        <v>40.84507</v>
      </c>
      <c s="64" r="BO92">
        <v>73.521127</v>
      </c>
      <c s="64" r="BP92">
        <v>4.084507</v>
      </c>
      <c s="64" r="BQ92">
        <v>183.802817</v>
      </c>
      <c s="64" r="BR92">
        <v>8.169014</v>
      </c>
      <c s="64" r="BS92">
        <v>4.084507</v>
      </c>
      <c s="64" r="BT92">
        <v>4.084507</v>
      </c>
      <c s="64" r="BU92">
        <v>28.591549</v>
      </c>
      <c s="64" r="BV92">
        <v>36.7605629999999</v>
      </c>
      <c s="64" r="BW92">
        <v>28.591549</v>
      </c>
      <c s="64" r="BX92">
        <v>61.267606</v>
      </c>
      <c s="64" r="BY92">
        <v>12.2535209999999</v>
      </c>
      <c s="64" r="BZ92">
        <v>32.676056</v>
      </c>
      <c s="64" r="CA92">
        <v>0.0</v>
      </c>
      <c s="64" r="CB92">
        <v>0.0</v>
      </c>
      <c s="64" r="CC92">
        <v>0.0</v>
      </c>
      <c s="64" r="CD92">
        <v>4.084507</v>
      </c>
      <c s="64" r="CE92">
        <v>8.169014</v>
      </c>
      <c s="64" r="CF92">
        <v>12.2535209999999</v>
      </c>
      <c s="64" r="CG92">
        <v>0.0</v>
      </c>
      <c s="64" r="CH92">
        <v>8.169014</v>
      </c>
      <c s="64" r="CI92">
        <v>138.873239</v>
      </c>
      <c s="64" r="CJ92">
        <v>20.422535</v>
      </c>
      <c s="64" r="CK92">
        <v>12.2535209999999</v>
      </c>
      <c s="64" r="CL92">
        <v>4.084507</v>
      </c>
      <c s="64" r="CM92">
        <v>24.5070419999999</v>
      </c>
      <c s="64" r="CN92">
        <v>28.591549</v>
      </c>
      <c s="64" r="CO92">
        <v>44.929577</v>
      </c>
      <c s="64" r="CP92">
        <v>4.084507</v>
      </c>
      <c s="64" r="CQ92">
        <v>0.0</v>
      </c>
      <c s="64" r="CR92">
        <v>183.802817</v>
      </c>
      <c s="64" r="CS92">
        <v>0.0</v>
      </c>
      <c s="64" r="CT92">
        <v>0.0</v>
      </c>
      <c s="64" r="CU92">
        <v>4.084507</v>
      </c>
      <c s="64" r="CV92">
        <v>20.422535</v>
      </c>
      <c s="64" r="CW92">
        <v>8.169014</v>
      </c>
      <c s="64" r="CX92">
        <v>12.2535209999999</v>
      </c>
      <c s="64" r="CY92">
        <v>130.704225</v>
      </c>
      <c s="64" r="CZ92">
        <v>8.169014</v>
      </c>
    </row>
    <row customHeight="1" r="93" ht="15.0">
      <c t="s" s="62" r="A93">
        <v>1748</v>
      </c>
      <c t="s" s="62" r="B93">
        <v>1749</v>
      </c>
      <c t="s" s="62" r="C93">
        <v>1750</v>
      </c>
      <c t="s" s="62" r="D93">
        <v>1751</v>
      </c>
      <c t="s" s="62" r="E93">
        <v>1752</v>
      </c>
      <c t="s" s="62" r="F93">
        <v>1753</v>
      </c>
      <c t="s" s="63" r="G93">
        <v>1754</v>
      </c>
      <c t="s" s="62" r="H93">
        <v>1755</v>
      </c>
      <c s="64" r="I93">
        <v>541.0</v>
      </c>
      <c s="64" r="J93">
        <v>388.0</v>
      </c>
      <c s="64" r="K93">
        <v>379.0</v>
      </c>
      <c s="64" r="L93">
        <v>377.0</v>
      </c>
      <c s="64" r="M93">
        <v>376.0</v>
      </c>
      <c s="64" r="N93">
        <v>356.0</v>
      </c>
      <c s="64" r="O93">
        <v>3.02</v>
      </c>
      <c s="64" r="P93">
        <v>124.477284</v>
      </c>
      <c s="64" r="Q93">
        <v>66.333347</v>
      </c>
      <c s="64" r="R93">
        <v>119.432517</v>
      </c>
      <c s="64" r="S93">
        <v>108.220307</v>
      </c>
      <c s="64" r="T93">
        <v>72.5007889999999</v>
      </c>
      <c s="64" r="U93">
        <v>50.0357559999999</v>
      </c>
      <c s="64" r="V93">
        <v>60.0</v>
      </c>
      <c s="64" r="W93">
        <v>67.0</v>
      </c>
      <c s="64" r="X93">
        <v>76.0</v>
      </c>
      <c s="64" r="Y93">
        <v>75.0</v>
      </c>
      <c s="64" r="Z93">
        <v>74.0</v>
      </c>
      <c s="64" r="AA93">
        <v>36.0</v>
      </c>
      <c s="64" r="AB93">
        <v>258.246346</v>
      </c>
      <c s="64" r="AC93">
        <v>59.1853819999999</v>
      </c>
      <c s="64" r="AD93">
        <v>29.5926909999999</v>
      </c>
      <c s="64" r="AE93">
        <v>58.1845509999999</v>
      </c>
      <c s="64" r="AF93">
        <v>57.163414</v>
      </c>
      <c s="64" r="AG93">
        <v>36.7609629999999</v>
      </c>
      <c s="64" r="AH93">
        <v>16.338206</v>
      </c>
      <c s="64" r="AI93">
        <v>1.021138</v>
      </c>
      <c s="64" r="AJ93">
        <v>68.375623</v>
      </c>
      <c s="64" r="AK93">
        <v>149.025207999999</v>
      </c>
      <c s="64" r="AL93">
        <v>40.8455149999999</v>
      </c>
      <c s="64" r="AM93">
        <v>282.753653999999</v>
      </c>
      <c s="64" r="AN93">
        <v>65.2919019999999</v>
      </c>
      <c s="64" r="AO93">
        <v>36.740656</v>
      </c>
      <c s="64" r="AP93">
        <v>61.247965</v>
      </c>
      <c s="64" r="AQ93">
        <v>51.056894</v>
      </c>
      <c s="64" r="AR93">
        <v>35.739826</v>
      </c>
      <c s="64" r="AS93">
        <v>30.634136</v>
      </c>
      <c s="64" r="AT93">
        <v>2.042276</v>
      </c>
      <c s="64" r="AU93">
        <v>78.5463869999999</v>
      </c>
      <c s="64" r="AV93">
        <v>148.044683999999</v>
      </c>
      <c s="64" r="AW93">
        <v>56.1625829999999</v>
      </c>
      <c s="64" r="AX93">
        <v>408.37392</v>
      </c>
      <c s="64" r="AY93">
        <v>0.0</v>
      </c>
      <c s="64" r="AZ93">
        <v>16.338206</v>
      </c>
      <c s="64" r="BA93">
        <v>8.16910299999999</v>
      </c>
      <c s="64" r="BB93">
        <v>40.8455149999999</v>
      </c>
      <c s="64" r="BC93">
        <v>57.1837209999999</v>
      </c>
      <c s="64" r="BD93">
        <v>89.860133</v>
      </c>
      <c s="64" r="BE93">
        <v>155.212956999999</v>
      </c>
      <c s="64" r="BF93">
        <v>40.7642859999999</v>
      </c>
      <c s="64" r="BG93">
        <v>324.0</v>
      </c>
      <c s="64" r="BH93">
        <v>212.315449</v>
      </c>
      <c s="64" r="BI93">
        <v>0.0</v>
      </c>
      <c s="64" r="BJ93">
        <v>12.2536539999999</v>
      </c>
      <c s="64" r="BK93">
        <v>4.084551</v>
      </c>
      <c s="64" r="BL93">
        <v>20.422757</v>
      </c>
      <c s="64" r="BM93">
        <v>20.422757</v>
      </c>
      <c s="64" r="BN93">
        <v>65.3528239999999</v>
      </c>
      <c s="64" r="BO93">
        <v>77.6064779999999</v>
      </c>
      <c s="64" r="BP93">
        <v>12.172425</v>
      </c>
      <c s="64" r="BQ93">
        <v>196.058471999999</v>
      </c>
      <c s="64" r="BR93">
        <v>0.0</v>
      </c>
      <c s="64" r="BS93">
        <v>4.084551</v>
      </c>
      <c s="64" r="BT93">
        <v>4.084551</v>
      </c>
      <c s="64" r="BU93">
        <v>20.422757</v>
      </c>
      <c s="64" r="BV93">
        <v>36.7609629999999</v>
      </c>
      <c s="64" r="BW93">
        <v>24.5073089999999</v>
      </c>
      <c s="64" r="BX93">
        <v>77.6064779999999</v>
      </c>
      <c s="64" r="BY93">
        <v>28.59186</v>
      </c>
      <c s="64" r="BZ93">
        <v>20.422757</v>
      </c>
      <c s="64" r="CA93">
        <v>0.0</v>
      </c>
      <c s="64" r="CB93">
        <v>0.0</v>
      </c>
      <c s="64" r="CC93">
        <v>0.0</v>
      </c>
      <c s="64" r="CD93">
        <v>0.0</v>
      </c>
      <c s="64" r="CE93">
        <v>0.0</v>
      </c>
      <c s="64" r="CF93">
        <v>12.2536539999999</v>
      </c>
      <c s="64" r="CG93">
        <v>0.0</v>
      </c>
      <c s="64" r="CH93">
        <v>8.16910299999999</v>
      </c>
      <c s="64" r="CI93">
        <v>204.146345999999</v>
      </c>
      <c s="64" r="CJ93">
        <v>0.0</v>
      </c>
      <c s="64" r="CK93">
        <v>16.338206</v>
      </c>
      <c s="64" r="CL93">
        <v>8.16910299999999</v>
      </c>
      <c s="64" r="CM93">
        <v>32.6764119999999</v>
      </c>
      <c s="64" r="CN93">
        <v>57.1837209999999</v>
      </c>
      <c s="64" r="CO93">
        <v>69.437375</v>
      </c>
      <c s="64" r="CP93">
        <v>0.0</v>
      </c>
      <c s="64" r="CQ93">
        <v>20.341528</v>
      </c>
      <c s="64" r="CR93">
        <v>183.804817</v>
      </c>
      <c s="64" r="CS93">
        <v>0.0</v>
      </c>
      <c s="64" r="CT93">
        <v>0.0</v>
      </c>
      <c s="64" r="CU93">
        <v>0.0</v>
      </c>
      <c s="64" r="CV93">
        <v>8.16910299999999</v>
      </c>
      <c s="64" r="CW93">
        <v>0.0</v>
      </c>
      <c s="64" r="CX93">
        <v>8.16910299999999</v>
      </c>
      <c s="64" r="CY93">
        <v>155.212956999999</v>
      </c>
      <c s="64" r="CZ93">
        <v>12.2536539999999</v>
      </c>
    </row>
    <row customHeight="1" r="94" ht="15.0">
      <c t="s" s="62" r="A94">
        <v>1756</v>
      </c>
      <c t="s" s="62" r="B94">
        <v>1757</v>
      </c>
      <c t="s" s="62" r="C94">
        <v>1758</v>
      </c>
      <c t="s" s="62" r="D94">
        <v>1759</v>
      </c>
      <c t="s" s="62" r="E94">
        <v>1760</v>
      </c>
      <c t="s" s="62" r="F94">
        <v>1761</v>
      </c>
      <c t="s" s="63" r="G94">
        <v>1762</v>
      </c>
      <c t="s" s="62" r="H94">
        <v>1763</v>
      </c>
      <c s="64" r="I94">
        <v>467.0</v>
      </c>
      <c s="64" r="J94">
        <v>407.0</v>
      </c>
      <c s="64" r="K94">
        <v>427.0</v>
      </c>
      <c s="64" r="L94">
        <v>404.0</v>
      </c>
      <c s="64" r="M94">
        <v>303.0</v>
      </c>
      <c s="64" r="N94">
        <v>348.0</v>
      </c>
      <c s="64" r="O94">
        <v>6.23</v>
      </c>
      <c s="64" r="P94">
        <v>102.0</v>
      </c>
      <c s="64" r="Q94">
        <v>51.0</v>
      </c>
      <c s="64" r="R94">
        <v>102.0</v>
      </c>
      <c s="64" r="S94">
        <v>112.0</v>
      </c>
      <c s="64" r="T94">
        <v>62.0</v>
      </c>
      <c s="64" r="U94">
        <v>38.0</v>
      </c>
      <c s="64" r="V94">
        <v>61.0</v>
      </c>
      <c s="64" r="W94">
        <v>83.0</v>
      </c>
      <c s="64" r="X94">
        <v>95.0</v>
      </c>
      <c s="64" r="Y94">
        <v>78.0</v>
      </c>
      <c s="64" r="Z94">
        <v>57.0</v>
      </c>
      <c s="64" r="AA94">
        <v>33.0</v>
      </c>
      <c s="64" r="AB94">
        <v>228.0</v>
      </c>
      <c s="64" r="AC94">
        <v>46.0</v>
      </c>
      <c s="64" r="AD94">
        <v>28.0</v>
      </c>
      <c s="64" r="AE94">
        <v>48.0</v>
      </c>
      <c s="64" r="AF94">
        <v>58.0</v>
      </c>
      <c s="64" r="AG94">
        <v>27.0</v>
      </c>
      <c s="64" r="AH94">
        <v>20.0</v>
      </c>
      <c s="64" r="AI94">
        <v>1.0</v>
      </c>
      <c s="64" r="AJ94">
        <v>53.0</v>
      </c>
      <c s="64" r="AK94">
        <v>141.0</v>
      </c>
      <c s="64" r="AL94">
        <v>34.0</v>
      </c>
      <c s="64" r="AM94">
        <v>239.0</v>
      </c>
      <c s="64" r="AN94">
        <v>56.0</v>
      </c>
      <c s="64" r="AO94">
        <v>23.0</v>
      </c>
      <c s="64" r="AP94">
        <v>54.0</v>
      </c>
      <c s="64" r="AQ94">
        <v>54.0</v>
      </c>
      <c s="64" r="AR94">
        <v>35.0</v>
      </c>
      <c s="64" r="AS94">
        <v>16.0</v>
      </c>
      <c s="64" r="AT94">
        <v>1.0</v>
      </c>
      <c s="64" r="AU94">
        <v>64.0</v>
      </c>
      <c s="64" r="AV94">
        <v>137.0</v>
      </c>
      <c s="64" r="AW94">
        <v>38.0</v>
      </c>
      <c s="64" r="AX94">
        <v>368.0</v>
      </c>
      <c s="64" r="AY94">
        <v>12.0</v>
      </c>
      <c s="64" r="AZ94">
        <v>8.0</v>
      </c>
      <c s="64" r="BA94">
        <v>4.0</v>
      </c>
      <c s="64" r="BB94">
        <v>48.0</v>
      </c>
      <c s="64" r="BC94">
        <v>56.0</v>
      </c>
      <c s="64" r="BD94">
        <v>84.0</v>
      </c>
      <c s="64" r="BE94">
        <v>108.0</v>
      </c>
      <c s="64" r="BF94">
        <v>48.0</v>
      </c>
      <c s="64" r="BG94">
        <v>348.0</v>
      </c>
      <c s="64" r="BH94">
        <v>180.0</v>
      </c>
      <c s="64" r="BI94">
        <v>8.0</v>
      </c>
      <c s="64" r="BJ94">
        <v>8.0</v>
      </c>
      <c s="64" r="BK94">
        <v>4.0</v>
      </c>
      <c s="64" r="BL94">
        <v>12.0</v>
      </c>
      <c s="64" r="BM94">
        <v>0.0</v>
      </c>
      <c s="64" r="BN94">
        <v>72.0</v>
      </c>
      <c s="64" r="BO94">
        <v>60.0</v>
      </c>
      <c s="64" r="BP94">
        <v>16.0</v>
      </c>
      <c s="64" r="BQ94">
        <v>188.0</v>
      </c>
      <c s="64" r="BR94">
        <v>4.0</v>
      </c>
      <c s="64" r="BS94">
        <v>0.0</v>
      </c>
      <c s="64" r="BT94">
        <v>0.0</v>
      </c>
      <c s="64" r="BU94">
        <v>36.0</v>
      </c>
      <c s="64" r="BV94">
        <v>56.0</v>
      </c>
      <c s="64" r="BW94">
        <v>12.0</v>
      </c>
      <c s="64" r="BX94">
        <v>48.0</v>
      </c>
      <c s="64" r="BY94">
        <v>32.0</v>
      </c>
      <c s="64" r="BZ94">
        <v>32.0</v>
      </c>
      <c s="64" r="CA94">
        <v>0.0</v>
      </c>
      <c s="64" r="CB94">
        <v>0.0</v>
      </c>
      <c s="64" r="CC94">
        <v>0.0</v>
      </c>
      <c s="64" r="CD94">
        <v>0.0</v>
      </c>
      <c s="64" r="CE94">
        <v>8.0</v>
      </c>
      <c s="64" r="CF94">
        <v>12.0</v>
      </c>
      <c s="64" r="CG94">
        <v>0.0</v>
      </c>
      <c s="64" r="CH94">
        <v>12.0</v>
      </c>
      <c s="64" r="CI94">
        <v>192.0</v>
      </c>
      <c s="64" r="CJ94">
        <v>4.0</v>
      </c>
      <c s="64" r="CK94">
        <v>8.0</v>
      </c>
      <c s="64" r="CL94">
        <v>4.0</v>
      </c>
      <c s="64" r="CM94">
        <v>40.0</v>
      </c>
      <c s="64" r="CN94">
        <v>44.0</v>
      </c>
      <c s="64" r="CO94">
        <v>56.0</v>
      </c>
      <c s="64" r="CP94">
        <v>8.0</v>
      </c>
      <c s="64" r="CQ94">
        <v>28.0</v>
      </c>
      <c s="64" r="CR94">
        <v>144.0</v>
      </c>
      <c s="64" r="CS94">
        <v>8.0</v>
      </c>
      <c s="64" r="CT94">
        <v>0.0</v>
      </c>
      <c s="64" r="CU94">
        <v>0.0</v>
      </c>
      <c s="64" r="CV94">
        <v>8.0</v>
      </c>
      <c s="64" r="CW94">
        <v>4.0</v>
      </c>
      <c s="64" r="CX94">
        <v>16.0</v>
      </c>
      <c s="64" r="CY94">
        <v>100.0</v>
      </c>
      <c s="64" r="CZ94">
        <v>8.0</v>
      </c>
    </row>
    <row customHeight="1" r="95" ht="15.0">
      <c t="s" s="62" r="A95">
        <v>1764</v>
      </c>
      <c t="s" s="62" r="B95">
        <v>1765</v>
      </c>
      <c t="s" s="62" r="C95">
        <v>1766</v>
      </c>
      <c t="s" s="62" r="D95">
        <v>1767</v>
      </c>
      <c t="s" s="62" r="E95">
        <v>1768</v>
      </c>
      <c t="s" s="62" r="F95">
        <v>1769</v>
      </c>
      <c t="s" s="63" r="G95">
        <v>1770</v>
      </c>
      <c t="s" s="62" r="H95">
        <v>1771</v>
      </c>
      <c s="64" r="I95">
        <v>5109.0</v>
      </c>
      <c s="64" r="J95">
        <v>5121.0</v>
      </c>
      <c s="64" r="K95">
        <v>4976.0</v>
      </c>
      <c s="64" r="L95">
        <v>3380.0</v>
      </c>
      <c s="64" r="M95">
        <v>3257.0</v>
      </c>
      <c s="64" r="N95">
        <v>594.0</v>
      </c>
      <c s="64" r="O95">
        <v>12.0</v>
      </c>
      <c s="64" r="P95">
        <v>837.171883999999</v>
      </c>
      <c s="64" r="Q95">
        <v>934.248675</v>
      </c>
      <c s="64" r="R95">
        <v>866.869266</v>
      </c>
      <c s="64" r="S95">
        <v>1325.29987699999</v>
      </c>
      <c s="64" r="T95">
        <v>778.681954</v>
      </c>
      <c s="64" r="U95">
        <v>366.728343999999</v>
      </c>
      <c s="64" r="V95">
        <v>1126.0</v>
      </c>
      <c s="64" r="W95">
        <v>861.0</v>
      </c>
      <c s="64" r="X95">
        <v>1366.0</v>
      </c>
      <c s="64" r="Y95">
        <v>1099.0</v>
      </c>
      <c s="64" r="Z95">
        <v>470.0</v>
      </c>
      <c s="64" r="AA95">
        <v>199.0</v>
      </c>
      <c s="64" r="AB95">
        <v>2467.206228</v>
      </c>
      <c s="64" r="AC95">
        <v>432.439849999999</v>
      </c>
      <c s="64" r="AD95">
        <v>490.913176</v>
      </c>
      <c s="64" r="AE95">
        <v>410.669422999999</v>
      </c>
      <c s="64" r="AF95">
        <v>638.405599</v>
      </c>
      <c s="64" r="AG95">
        <v>372.212648</v>
      </c>
      <c s="64" r="AH95">
        <v>114.479541</v>
      </c>
      <c s="64" r="AI95">
        <v>8.08599099999999</v>
      </c>
      <c s="64" r="AJ95">
        <v>627.384131</v>
      </c>
      <c s="64" r="AK95">
        <v>1533.129371</v>
      </c>
      <c s="64" r="AL95">
        <v>306.692725999999</v>
      </c>
      <c s="64" r="AM95">
        <v>2641.793772</v>
      </c>
      <c s="64" r="AN95">
        <v>404.732034</v>
      </c>
      <c s="64" r="AO95">
        <v>443.335499</v>
      </c>
      <c s="64" r="AP95">
        <v>456.199841999999</v>
      </c>
      <c s="64" r="AQ95">
        <v>686.894277999999</v>
      </c>
      <c s="64" r="AR95">
        <v>406.469307</v>
      </c>
      <c s="64" r="AS95">
        <v>223.627194</v>
      </c>
      <c s="64" r="AT95">
        <v>20.5356179999999</v>
      </c>
      <c s="64" r="AU95">
        <v>602.655443999999</v>
      </c>
      <c s="64" r="AV95">
        <v>1575.806481</v>
      </c>
      <c s="64" r="AW95">
        <v>463.331846999999</v>
      </c>
      <c s="64" r="AX95">
        <v>4213.646477</v>
      </c>
      <c s="64" r="AY95">
        <v>0.0</v>
      </c>
      <c s="64" r="AZ95">
        <v>110.831266</v>
      </c>
      <c s="64" r="BA95">
        <v>514.846244999999</v>
      </c>
      <c s="64" r="BB95">
        <v>858.942311</v>
      </c>
      <c s="64" r="BC95">
        <v>594.053175</v>
      </c>
      <c s="64" r="BD95">
        <v>376.034651999999</v>
      </c>
      <c s="64" r="BE95">
        <v>1113.470018</v>
      </c>
      <c s="64" r="BF95">
        <v>645.468807999999</v>
      </c>
      <c s="64" r="BG95">
        <v>4012.0</v>
      </c>
      <c s="64" r="BH95">
        <v>2008.37472299999</v>
      </c>
      <c s="64" r="BI95">
        <v>0.0</v>
      </c>
      <c s="64" r="BJ95">
        <v>106.873006</v>
      </c>
      <c s="64" r="BK95">
        <v>348.599346</v>
      </c>
      <c s="64" r="BL95">
        <v>383.951170999999</v>
      </c>
      <c s="64" r="BM95">
        <v>150.455601</v>
      </c>
      <c s="64" r="BN95">
        <v>296.869462</v>
      </c>
      <c s="64" r="BO95">
        <v>476.214046</v>
      </c>
      <c s="64" r="BP95">
        <v>245.412089</v>
      </c>
      <c s="64" r="BQ95">
        <v>2205.27175399999</v>
      </c>
      <c s="64" r="BR95">
        <v>0.0</v>
      </c>
      <c s="64" r="BS95">
        <v>3.958259</v>
      </c>
      <c s="64" r="BT95">
        <v>166.246899</v>
      </c>
      <c s="64" r="BU95">
        <v>474.991139999999</v>
      </c>
      <c s="64" r="BV95">
        <v>443.597574</v>
      </c>
      <c s="64" r="BW95">
        <v>79.1651899999999</v>
      </c>
      <c s="64" r="BX95">
        <v>637.255972</v>
      </c>
      <c s="64" r="BY95">
        <v>400.056718999999</v>
      </c>
      <c s="64" r="BZ95">
        <v>657.112816999999</v>
      </c>
      <c s="64" r="CA95">
        <v>0.0</v>
      </c>
      <c s="64" r="CB95">
        <v>0.0</v>
      </c>
      <c s="64" r="CC95">
        <v>0.0</v>
      </c>
      <c s="64" r="CD95">
        <v>59.3738919999999</v>
      </c>
      <c s="64" r="CE95">
        <v>67.3321519999999</v>
      </c>
      <c s="64" r="CF95">
        <v>118.747784999999</v>
      </c>
      <c s="64" r="CG95">
        <v>0.0</v>
      </c>
      <c s="64" r="CH95">
        <v>411.658988</v>
      </c>
      <c s="64" r="CI95">
        <v>1939.819665</v>
      </c>
      <c s="64" r="CJ95">
        <v>0.0</v>
      </c>
      <c s="64" r="CK95">
        <v>91.039968</v>
      </c>
      <c s="64" r="CL95">
        <v>395.825949999999</v>
      </c>
      <c s="64" r="CM95">
        <v>668.945855</v>
      </c>
      <c s="64" r="CN95">
        <v>439.639314</v>
      </c>
      <c s="64" r="CO95">
        <v>217.704272</v>
      </c>
      <c s="64" r="CP95">
        <v>0.0</v>
      </c>
      <c s="64" r="CQ95">
        <v>126.664304</v>
      </c>
      <c s="64" r="CR95">
        <v>1616.713994</v>
      </c>
      <c s="64" r="CS95">
        <v>0.0</v>
      </c>
      <c s="64" r="CT95">
        <v>19.791297</v>
      </c>
      <c s="64" r="CU95">
        <v>119.020295</v>
      </c>
      <c s="64" r="CV95">
        <v>130.622563</v>
      </c>
      <c s="64" r="CW95">
        <v>87.081709</v>
      </c>
      <c s="64" r="CX95">
        <v>39.5825949999999</v>
      </c>
      <c s="64" r="CY95">
        <v>1113.470018</v>
      </c>
      <c s="64" r="CZ95">
        <v>107.145516</v>
      </c>
    </row>
    <row customHeight="1" r="96" ht="15.0">
      <c t="s" s="62" r="A96">
        <v>1772</v>
      </c>
      <c t="s" s="62" r="B96">
        <v>1773</v>
      </c>
      <c t="s" s="62" r="C96">
        <v>1774</v>
      </c>
      <c t="s" s="62" r="D96">
        <v>1775</v>
      </c>
      <c t="s" s="62" r="E96">
        <v>1776</v>
      </c>
      <c t="s" s="62" r="F96">
        <v>1777</v>
      </c>
      <c t="s" s="63" r="G96">
        <v>1778</v>
      </c>
      <c t="s" s="62" r="H96">
        <v>1779</v>
      </c>
      <c s="64" r="I96">
        <v>1310.0</v>
      </c>
      <c s="64" r="J96">
        <v>1177.0</v>
      </c>
      <c s="64" r="K96">
        <v>1197.0</v>
      </c>
      <c s="64" r="L96">
        <v>1300.0</v>
      </c>
      <c s="64" r="M96">
        <v>1125.0</v>
      </c>
      <c s="64" r="N96">
        <v>1054.0</v>
      </c>
      <c s="64" r="O96">
        <v>14.26</v>
      </c>
      <c s="64" r="P96">
        <v>271.272513</v>
      </c>
      <c s="64" r="Q96">
        <v>221.931457999999</v>
      </c>
      <c s="64" r="R96">
        <v>343.887226</v>
      </c>
      <c s="64" r="S96">
        <v>253.977595</v>
      </c>
      <c s="64" r="T96">
        <v>141.479129</v>
      </c>
      <c s="64" r="U96">
        <v>77.452078</v>
      </c>
      <c s="64" r="V96">
        <v>246.0</v>
      </c>
      <c s="64" r="W96">
        <v>249.0</v>
      </c>
      <c s="64" r="X96">
        <v>250.0</v>
      </c>
      <c s="64" r="Y96">
        <v>221.0</v>
      </c>
      <c s="64" r="Z96">
        <v>140.0</v>
      </c>
      <c s="64" r="AA96">
        <v>71.0</v>
      </c>
      <c s="64" r="AB96">
        <v>648.075516999999</v>
      </c>
      <c s="64" r="AC96">
        <v>141.153021999999</v>
      </c>
      <c s="64" r="AD96">
        <v>112.465855</v>
      </c>
      <c s="64" r="AE96">
        <v>169.361876999999</v>
      </c>
      <c s="64" r="AF96">
        <v>129.054185999999</v>
      </c>
      <c s="64" r="AG96">
        <v>67.125134</v>
      </c>
      <c s="64" r="AH96">
        <v>28.9154419999999</v>
      </c>
      <c s="64" r="AI96">
        <v>0.0</v>
      </c>
      <c s="64" r="AJ96">
        <v>185.461048</v>
      </c>
      <c s="64" r="AK96">
        <v>390.325863</v>
      </c>
      <c s="64" r="AL96">
        <v>72.288606</v>
      </c>
      <c s="64" r="AM96">
        <v>661.924483</v>
      </c>
      <c s="64" r="AN96">
        <v>130.119491</v>
      </c>
      <c s="64" r="AO96">
        <v>109.465604</v>
      </c>
      <c s="64" r="AP96">
        <v>174.525349</v>
      </c>
      <c s="64" r="AQ96">
        <v>124.923409</v>
      </c>
      <c s="64" r="AR96">
        <v>74.3539949999999</v>
      </c>
      <c s="64" r="AS96">
        <v>45.438552</v>
      </c>
      <c s="64" r="AT96">
        <v>3.09808299999999</v>
      </c>
      <c s="64" r="AU96">
        <v>165.2311</v>
      </c>
      <c s="64" r="AV96">
        <v>406.848973</v>
      </c>
      <c s="64" r="AW96">
        <v>89.8444109999999</v>
      </c>
      <c s="64" r="AX96">
        <v>1024.432819</v>
      </c>
      <c s="64" r="AY96">
        <v>8.26155499999999</v>
      </c>
      <c s="64" r="AZ96">
        <v>53.700107</v>
      </c>
      <c s="64" r="BA96">
        <v>45.438552</v>
      </c>
      <c s="64" r="BB96">
        <v>111.530992</v>
      </c>
      <c s="64" r="BC96">
        <v>198.27732</v>
      </c>
      <c s="64" r="BD96">
        <v>202.408097</v>
      </c>
      <c s="64" r="BE96">
        <v>218.931207</v>
      </c>
      <c s="64" r="BF96">
        <v>185.884987</v>
      </c>
      <c s="64" r="BG96">
        <v>936.0</v>
      </c>
      <c s="64" r="BH96">
        <v>483.300967</v>
      </c>
      <c s="64" r="BI96">
        <v>4.130777</v>
      </c>
      <c s="64" r="BJ96">
        <v>33.0462199999999</v>
      </c>
      <c s="64" r="BK96">
        <v>33.0462199999999</v>
      </c>
      <c s="64" r="BL96">
        <v>66.0924399999999</v>
      </c>
      <c s="64" r="BM96">
        <v>33.0462199999999</v>
      </c>
      <c s="64" r="BN96">
        <v>161.100322</v>
      </c>
      <c s="64" r="BO96">
        <v>103.269437</v>
      </c>
      <c s="64" r="BP96">
        <v>49.56933</v>
      </c>
      <c s="64" r="BQ96">
        <v>541.131851999999</v>
      </c>
      <c s="64" r="BR96">
        <v>4.130777</v>
      </c>
      <c s="64" r="BS96">
        <v>20.653887</v>
      </c>
      <c s="64" r="BT96">
        <v>12.392332</v>
      </c>
      <c s="64" r="BU96">
        <v>45.438552</v>
      </c>
      <c s="64" r="BV96">
        <v>165.2311</v>
      </c>
      <c s="64" r="BW96">
        <v>41.3077749999999</v>
      </c>
      <c s="64" r="BX96">
        <v>115.66177</v>
      </c>
      <c s="64" r="BY96">
        <v>136.315656999999</v>
      </c>
      <c s="64" r="BZ96">
        <v>128.054102</v>
      </c>
      <c s="64" r="CA96">
        <v>0.0</v>
      </c>
      <c s="64" r="CB96">
        <v>0.0</v>
      </c>
      <c s="64" r="CC96">
        <v>4.130777</v>
      </c>
      <c s="64" r="CD96">
        <v>4.130777</v>
      </c>
      <c s="64" r="CE96">
        <v>20.653887</v>
      </c>
      <c s="64" r="CF96">
        <v>33.0462199999999</v>
      </c>
      <c s="64" r="CG96">
        <v>0.0</v>
      </c>
      <c s="64" r="CH96">
        <v>66.0924399999999</v>
      </c>
      <c s="64" r="CI96">
        <v>590.701182</v>
      </c>
      <c s="64" r="CJ96">
        <v>4.130777</v>
      </c>
      <c s="64" r="CK96">
        <v>45.438552</v>
      </c>
      <c s="64" r="CL96">
        <v>37.176997</v>
      </c>
      <c s="64" r="CM96">
        <v>107.400215</v>
      </c>
      <c s="64" r="CN96">
        <v>169.361876999999</v>
      </c>
      <c s="64" r="CO96">
        <v>148.70799</v>
      </c>
      <c s="64" r="CP96">
        <v>12.392332</v>
      </c>
      <c s="64" r="CQ96">
        <v>66.0924399999999</v>
      </c>
      <c s="64" r="CR96">
        <v>305.677534999999</v>
      </c>
      <c s="64" r="CS96">
        <v>4.130777</v>
      </c>
      <c s="64" r="CT96">
        <v>8.26155499999999</v>
      </c>
      <c s="64" r="CU96">
        <v>4.130777</v>
      </c>
      <c s="64" r="CV96">
        <v>0.0</v>
      </c>
      <c s="64" r="CW96">
        <v>8.26155499999999</v>
      </c>
      <c s="64" r="CX96">
        <v>20.653887</v>
      </c>
      <c s="64" r="CY96">
        <v>206.538874999999</v>
      </c>
      <c s="64" r="CZ96">
        <v>53.700107</v>
      </c>
    </row>
    <row customHeight="1" r="97" ht="15.0">
      <c t="s" s="62" r="A97">
        <v>1780</v>
      </c>
      <c t="s" s="62" r="B97">
        <v>1781</v>
      </c>
      <c t="s" s="62" r="C97">
        <v>1782</v>
      </c>
      <c t="s" s="62" r="D97">
        <v>1783</v>
      </c>
      <c t="s" s="62" r="E97">
        <v>1784</v>
      </c>
      <c t="s" s="62" r="F97">
        <v>1785</v>
      </c>
      <c t="s" s="63" r="G97">
        <v>1786</v>
      </c>
      <c t="s" s="62" r="H97">
        <v>1787</v>
      </c>
      <c s="64" r="I97">
        <v>227.0</v>
      </c>
      <c s="64" r="J97">
        <v>173.0</v>
      </c>
      <c s="64" r="K97">
        <v>180.0</v>
      </c>
      <c s="64" r="L97">
        <v>201.0</v>
      </c>
      <c s="64" r="M97">
        <v>189.0</v>
      </c>
      <c s="64" r="N97">
        <v>214.0</v>
      </c>
      <c s="64" r="O97">
        <v>8.0</v>
      </c>
      <c s="64" r="P97">
        <v>56.4977779999999</v>
      </c>
      <c s="64" r="Q97">
        <v>30.266667</v>
      </c>
      <c s="64" r="R97">
        <v>62.5511109999999</v>
      </c>
      <c s="64" r="S97">
        <v>34.302222</v>
      </c>
      <c s="64" r="T97">
        <v>18.16</v>
      </c>
      <c s="64" r="U97">
        <v>25.2222219999999</v>
      </c>
      <c s="64" r="V97">
        <v>32.0</v>
      </c>
      <c s="64" r="W97">
        <v>24.0</v>
      </c>
      <c s="64" r="X97">
        <v>42.0</v>
      </c>
      <c s="64" r="Y97">
        <v>30.0</v>
      </c>
      <c s="64" r="Z97">
        <v>27.0</v>
      </c>
      <c s="64" r="AA97">
        <v>18.0</v>
      </c>
      <c s="64" r="AB97">
        <v>100.888889</v>
      </c>
      <c s="64" r="AC97">
        <v>24.2133329999999</v>
      </c>
      <c s="64" r="AD97">
        <v>11.097778</v>
      </c>
      <c s="64" r="AE97">
        <v>30.266667</v>
      </c>
      <c s="64" r="AF97">
        <v>15.133333</v>
      </c>
      <c s="64" r="AG97">
        <v>11.097778</v>
      </c>
      <c s="64" r="AH97">
        <v>9.08</v>
      </c>
      <c s="64" r="AI97">
        <v>0.0</v>
      </c>
      <c s="64" r="AJ97">
        <v>26.2311109999999</v>
      </c>
      <c s="64" r="AK97">
        <v>56.4977779999999</v>
      </c>
      <c s="64" r="AL97">
        <v>18.16</v>
      </c>
      <c s="64" r="AM97">
        <v>126.111110999999</v>
      </c>
      <c s="64" r="AN97">
        <v>32.284444</v>
      </c>
      <c s="64" r="AO97">
        <v>19.168889</v>
      </c>
      <c s="64" r="AP97">
        <v>32.284444</v>
      </c>
      <c s="64" r="AQ97">
        <v>19.168889</v>
      </c>
      <c s="64" r="AR97">
        <v>7.062222</v>
      </c>
      <c s="64" r="AS97">
        <v>15.133333</v>
      </c>
      <c s="64" r="AT97">
        <v>1.00888899999999</v>
      </c>
      <c s="64" r="AU97">
        <v>38.337778</v>
      </c>
      <c s="64" r="AV97">
        <v>67.595556</v>
      </c>
      <c s="64" r="AW97">
        <v>20.177778</v>
      </c>
      <c s="64" r="AX97">
        <v>181.6</v>
      </c>
      <c s="64" r="AY97">
        <v>8.071111</v>
      </c>
      <c s="64" r="AZ97">
        <v>4.03555599999999</v>
      </c>
      <c s="64" r="BA97">
        <v>16.142222</v>
      </c>
      <c s="64" r="BB97">
        <v>12.106667</v>
      </c>
      <c s="64" r="BC97">
        <v>20.177778</v>
      </c>
      <c s="64" r="BD97">
        <v>56.4977779999999</v>
      </c>
      <c s="64" r="BE97">
        <v>48.426667</v>
      </c>
      <c s="64" r="BF97">
        <v>16.142222</v>
      </c>
      <c s="64" r="BG97">
        <v>144.0</v>
      </c>
      <c s="64" r="BH97">
        <v>88.782222</v>
      </c>
      <c s="64" r="BI97">
        <v>4.03555599999999</v>
      </c>
      <c s="64" r="BJ97">
        <v>4.03555599999999</v>
      </c>
      <c s="64" r="BK97">
        <v>8.071111</v>
      </c>
      <c s="64" r="BL97">
        <v>0.0</v>
      </c>
      <c s="64" r="BM97">
        <v>4.03555599999999</v>
      </c>
      <c s="64" r="BN97">
        <v>40.355556</v>
      </c>
      <c s="64" r="BO97">
        <v>28.2488889999999</v>
      </c>
      <c s="64" r="BP97">
        <v>0.0</v>
      </c>
      <c s="64" r="BQ97">
        <v>92.817778</v>
      </c>
      <c s="64" r="BR97">
        <v>4.03555599999999</v>
      </c>
      <c s="64" r="BS97">
        <v>0.0</v>
      </c>
      <c s="64" r="BT97">
        <v>8.071111</v>
      </c>
      <c s="64" r="BU97">
        <v>12.106667</v>
      </c>
      <c s="64" r="BV97">
        <v>16.142222</v>
      </c>
      <c s="64" r="BW97">
        <v>16.142222</v>
      </c>
      <c s="64" r="BX97">
        <v>20.177778</v>
      </c>
      <c s="64" r="BY97">
        <v>16.142222</v>
      </c>
      <c s="64" r="BZ97">
        <v>16.142222</v>
      </c>
      <c s="64" r="CA97">
        <v>0.0</v>
      </c>
      <c s="64" r="CB97">
        <v>0.0</v>
      </c>
      <c s="64" r="CC97">
        <v>0.0</v>
      </c>
      <c s="64" r="CD97">
        <v>0.0</v>
      </c>
      <c s="64" r="CE97">
        <v>0.0</v>
      </c>
      <c s="64" r="CF97">
        <v>4.03555599999999</v>
      </c>
      <c s="64" r="CG97">
        <v>0.0</v>
      </c>
      <c s="64" r="CH97">
        <v>12.106667</v>
      </c>
      <c s="64" r="CI97">
        <v>112.995555999999</v>
      </c>
      <c s="64" r="CJ97">
        <v>8.071111</v>
      </c>
      <c s="64" r="CK97">
        <v>4.03555599999999</v>
      </c>
      <c s="64" r="CL97">
        <v>16.142222</v>
      </c>
      <c s="64" r="CM97">
        <v>12.106667</v>
      </c>
      <c s="64" r="CN97">
        <v>20.177778</v>
      </c>
      <c s="64" r="CO97">
        <v>52.4622219999999</v>
      </c>
      <c s="64" r="CP97">
        <v>0.0</v>
      </c>
      <c s="64" r="CQ97">
        <v>0.0</v>
      </c>
      <c s="64" r="CR97">
        <v>52.4622219999999</v>
      </c>
      <c s="64" r="CS97">
        <v>0.0</v>
      </c>
      <c s="64" r="CT97">
        <v>0.0</v>
      </c>
      <c s="64" r="CU97">
        <v>0.0</v>
      </c>
      <c s="64" r="CV97">
        <v>0.0</v>
      </c>
      <c s="64" r="CW97">
        <v>0.0</v>
      </c>
      <c s="64" r="CX97">
        <v>0.0</v>
      </c>
      <c s="64" r="CY97">
        <v>48.426667</v>
      </c>
      <c s="64" r="CZ97">
        <v>4.03555599999999</v>
      </c>
    </row>
    <row customHeight="1" r="98" ht="15.0">
      <c t="s" s="62" r="A98">
        <v>1788</v>
      </c>
      <c t="s" s="62" r="B98">
        <v>1789</v>
      </c>
      <c t="s" s="62" r="C98">
        <v>1790</v>
      </c>
      <c t="s" s="62" r="D98">
        <v>1791</v>
      </c>
      <c t="s" s="62" r="E98">
        <v>1792</v>
      </c>
      <c t="s" s="62" r="F98">
        <v>1793</v>
      </c>
      <c t="s" s="63" r="G98">
        <v>1794</v>
      </c>
      <c t="s" s="62" r="H98">
        <v>1795</v>
      </c>
      <c s="64" r="I98">
        <v>647.0</v>
      </c>
      <c s="64" r="J98">
        <v>624.0</v>
      </c>
      <c s="64" r="K98">
        <v>602.0</v>
      </c>
      <c s="64" r="L98">
        <v>669.0</v>
      </c>
      <c s="64" r="M98">
        <v>591.0</v>
      </c>
      <c s="64" r="N98">
        <v>623.0</v>
      </c>
      <c s="64" r="O98">
        <v>18.23</v>
      </c>
      <c s="64" r="P98">
        <v>124.711594</v>
      </c>
      <c s="64" r="Q98">
        <v>90.017391</v>
      </c>
      <c s="64" r="R98">
        <v>160.343478</v>
      </c>
      <c s="64" r="S98">
        <v>124.711594</v>
      </c>
      <c s="64" r="T98">
        <v>107.833333</v>
      </c>
      <c s="64" r="U98">
        <v>39.382609</v>
      </c>
      <c s="64" r="V98">
        <v>128.0</v>
      </c>
      <c s="64" r="W98">
        <v>121.0</v>
      </c>
      <c s="64" r="X98">
        <v>152.0</v>
      </c>
      <c s="64" r="Y98">
        <v>116.0</v>
      </c>
      <c s="64" r="Z98">
        <v>73.0</v>
      </c>
      <c s="64" r="AA98">
        <v>34.0</v>
      </c>
      <c s="64" r="AB98">
        <v>339.44058</v>
      </c>
      <c s="64" r="AC98">
        <v>62.824638</v>
      </c>
      <c s="64" r="AD98">
        <v>55.323188</v>
      </c>
      <c s="64" r="AE98">
        <v>80.64058</v>
      </c>
      <c s="64" r="AF98">
        <v>64.7</v>
      </c>
      <c s="64" r="AG98">
        <v>58.136232</v>
      </c>
      <c s="64" r="AH98">
        <v>17.815942</v>
      </c>
      <c s="64" r="AI98">
        <v>0.0</v>
      </c>
      <c s="64" r="AJ98">
        <v>90.017391</v>
      </c>
      <c s="64" r="AK98">
        <v>202.53913</v>
      </c>
      <c s="64" r="AL98">
        <v>46.884058</v>
      </c>
      <c s="64" r="AM98">
        <v>307.559419999999</v>
      </c>
      <c s="64" r="AN98">
        <v>61.886957</v>
      </c>
      <c s="64" r="AO98">
        <v>34.694203</v>
      </c>
      <c s="64" r="AP98">
        <v>79.702899</v>
      </c>
      <c s="64" r="AQ98">
        <v>60.011594</v>
      </c>
      <c s="64" r="AR98">
        <v>49.697101</v>
      </c>
      <c s="64" r="AS98">
        <v>18.753623</v>
      </c>
      <c s="64" r="AT98">
        <v>2.813043</v>
      </c>
      <c s="64" r="AU98">
        <v>76.8898549999999</v>
      </c>
      <c s="64" r="AV98">
        <v>183.785507</v>
      </c>
      <c s="64" r="AW98">
        <v>46.884058</v>
      </c>
      <c s="64" r="AX98">
        <v>517.6</v>
      </c>
      <c s="64" r="AY98">
        <v>33.7565219999999</v>
      </c>
      <c s="64" r="AZ98">
        <v>22.504348</v>
      </c>
      <c s="64" r="BA98">
        <v>33.7565219999999</v>
      </c>
      <c s="64" r="BB98">
        <v>71.2637679999999</v>
      </c>
      <c s="64" r="BC98">
        <v>78.765217</v>
      </c>
      <c s="64" r="BD98">
        <v>78.765217</v>
      </c>
      <c s="64" r="BE98">
        <v>127.524638</v>
      </c>
      <c s="64" r="BF98">
        <v>71.2637679999999</v>
      </c>
      <c s="64" r="BG98">
        <v>520.0</v>
      </c>
      <c s="64" r="BH98">
        <v>273.802899</v>
      </c>
      <c s="64" r="BI98">
        <v>26.2550719999999</v>
      </c>
      <c s="64" r="BJ98">
        <v>18.753623</v>
      </c>
      <c s="64" r="BK98">
        <v>15.0028989999999</v>
      </c>
      <c s="64" r="BL98">
        <v>30.005797</v>
      </c>
      <c s="64" r="BM98">
        <v>15.0028989999999</v>
      </c>
      <c s="64" r="BN98">
        <v>71.2637679999999</v>
      </c>
      <c s="64" r="BO98">
        <v>60.011594</v>
      </c>
      <c s="64" r="BP98">
        <v>37.507246</v>
      </c>
      <c s="64" r="BQ98">
        <v>243.797101</v>
      </c>
      <c s="64" r="BR98">
        <v>7.501449</v>
      </c>
      <c s="64" r="BS98">
        <v>3.750725</v>
      </c>
      <c s="64" r="BT98">
        <v>18.753623</v>
      </c>
      <c s="64" r="BU98">
        <v>41.2579709999999</v>
      </c>
      <c s="64" r="BV98">
        <v>63.7623189999999</v>
      </c>
      <c s="64" r="BW98">
        <v>7.501449</v>
      </c>
      <c s="64" r="BX98">
        <v>67.5130429999999</v>
      </c>
      <c s="64" r="BY98">
        <v>33.7565219999999</v>
      </c>
      <c s="64" r="BZ98">
        <v>67.5130429999999</v>
      </c>
      <c s="64" r="CA98">
        <v>0.0</v>
      </c>
      <c s="64" r="CB98">
        <v>0.0</v>
      </c>
      <c s="64" r="CC98">
        <v>0.0</v>
      </c>
      <c s="64" r="CD98">
        <v>0.0</v>
      </c>
      <c s="64" r="CE98">
        <v>3.750725</v>
      </c>
      <c s="64" r="CF98">
        <v>15.0028989999999</v>
      </c>
      <c s="64" r="CG98">
        <v>0.0</v>
      </c>
      <c s="64" r="CH98">
        <v>48.7594199999999</v>
      </c>
      <c s="64" r="CI98">
        <v>285.055072</v>
      </c>
      <c s="64" r="CJ98">
        <v>30.005797</v>
      </c>
      <c s="64" r="CK98">
        <v>22.504348</v>
      </c>
      <c s="64" r="CL98">
        <v>26.2550719999999</v>
      </c>
      <c s="64" r="CM98">
        <v>67.5130429999999</v>
      </c>
      <c s="64" r="CN98">
        <v>63.7623189999999</v>
      </c>
      <c s="64" r="CO98">
        <v>60.011594</v>
      </c>
      <c s="64" r="CP98">
        <v>0.0</v>
      </c>
      <c s="64" r="CQ98">
        <v>15.0028989999999</v>
      </c>
      <c s="64" r="CR98">
        <v>165.031883999999</v>
      </c>
      <c s="64" r="CS98">
        <v>3.750725</v>
      </c>
      <c s="64" r="CT98">
        <v>0.0</v>
      </c>
      <c s="64" r="CU98">
        <v>7.501449</v>
      </c>
      <c s="64" r="CV98">
        <v>3.750725</v>
      </c>
      <c s="64" r="CW98">
        <v>11.252174</v>
      </c>
      <c s="64" r="CX98">
        <v>3.750725</v>
      </c>
      <c s="64" r="CY98">
        <v>127.524638</v>
      </c>
      <c s="64" r="CZ98">
        <v>7.501449</v>
      </c>
    </row>
    <row customHeight="1" r="99" ht="15.0">
      <c t="s" s="62" r="A99">
        <v>1796</v>
      </c>
      <c t="s" s="62" r="B99">
        <v>1797</v>
      </c>
      <c t="s" s="62" r="C99">
        <v>1798</v>
      </c>
      <c t="s" s="62" r="D99">
        <v>1799</v>
      </c>
      <c t="s" s="62" r="E99">
        <v>1800</v>
      </c>
      <c t="s" s="62" r="F99">
        <v>1801</v>
      </c>
      <c t="s" s="63" r="G99">
        <v>1802</v>
      </c>
      <c t="s" s="62" r="H99">
        <v>1803</v>
      </c>
      <c s="64" r="I99">
        <v>225.0</v>
      </c>
      <c s="64" r="J99">
        <v>204.0</v>
      </c>
      <c s="64" r="K99">
        <v>188.0</v>
      </c>
      <c s="64" r="L99">
        <v>184.0</v>
      </c>
      <c s="64" r="M99">
        <v>196.0</v>
      </c>
      <c s="64" r="N99">
        <v>246.0</v>
      </c>
      <c s="64" r="O99">
        <v>9.27</v>
      </c>
      <c s="64" r="P99">
        <v>34.468085</v>
      </c>
      <c s="64" r="Q99">
        <v>36.3829789999999</v>
      </c>
      <c s="64" r="R99">
        <v>45.0</v>
      </c>
      <c s="64" r="S99">
        <v>53.617021</v>
      </c>
      <c s="64" r="T99">
        <v>37.340426</v>
      </c>
      <c s="64" r="U99">
        <v>18.191489</v>
      </c>
      <c s="64" r="V99">
        <v>52.0</v>
      </c>
      <c s="64" r="W99">
        <v>21.0</v>
      </c>
      <c s="64" r="X99">
        <v>42.0</v>
      </c>
      <c s="64" r="Y99">
        <v>48.0</v>
      </c>
      <c s="64" r="Z99">
        <v>24.0</v>
      </c>
      <c s="64" r="AA99">
        <v>17.0</v>
      </c>
      <c s="64" r="AB99">
        <v>114.893617</v>
      </c>
      <c s="64" r="AC99">
        <v>19.1489359999999</v>
      </c>
      <c s="64" r="AD99">
        <v>17.234043</v>
      </c>
      <c s="64" r="AE99">
        <v>22.9787229999999</v>
      </c>
      <c s="64" r="AF99">
        <v>27.765957</v>
      </c>
      <c s="64" r="AG99">
        <v>18.191489</v>
      </c>
      <c s="64" r="AH99">
        <v>9.57446799999999</v>
      </c>
      <c s="64" r="AI99">
        <v>0.0</v>
      </c>
      <c s="64" r="AJ99">
        <v>22.9787229999999</v>
      </c>
      <c s="64" r="AK99">
        <v>72.765957</v>
      </c>
      <c s="64" r="AL99">
        <v>19.1489359999999</v>
      </c>
      <c s="64" r="AM99">
        <v>110.106382999999</v>
      </c>
      <c s="64" r="AN99">
        <v>15.3191489999999</v>
      </c>
      <c s="64" r="AO99">
        <v>19.1489359999999</v>
      </c>
      <c s="64" r="AP99">
        <v>22.021277</v>
      </c>
      <c s="64" r="AQ99">
        <v>25.851064</v>
      </c>
      <c s="64" r="AR99">
        <v>19.1489359999999</v>
      </c>
      <c s="64" r="AS99">
        <v>7.659574</v>
      </c>
      <c s="64" r="AT99">
        <v>0.957447</v>
      </c>
      <c s="64" r="AU99">
        <v>21.0638299999999</v>
      </c>
      <c s="64" r="AV99">
        <v>69.893617</v>
      </c>
      <c s="64" r="AW99">
        <v>19.1489359999999</v>
      </c>
      <c s="64" r="AX99">
        <v>195.319149</v>
      </c>
      <c s="64" r="AY99">
        <v>30.6382979999999</v>
      </c>
      <c s="64" r="AZ99">
        <v>11.489362</v>
      </c>
      <c s="64" r="BA99">
        <v>11.489362</v>
      </c>
      <c s="64" r="BB99">
        <v>30.6382979999999</v>
      </c>
      <c s="64" r="BC99">
        <v>34.468085</v>
      </c>
      <c s="64" r="BD99">
        <v>30.6382979999999</v>
      </c>
      <c s="64" r="BE99">
        <v>30.6382979999999</v>
      </c>
      <c s="64" r="BF99">
        <v>15.3191489999999</v>
      </c>
      <c s="64" r="BG99">
        <v>148.0</v>
      </c>
      <c s="64" r="BH99">
        <v>99.5744679999999</v>
      </c>
      <c s="64" r="BI99">
        <v>19.1489359999999</v>
      </c>
      <c s="64" r="BJ99">
        <v>11.489362</v>
      </c>
      <c s="64" r="BK99">
        <v>3.829787</v>
      </c>
      <c s="64" r="BL99">
        <v>11.489362</v>
      </c>
      <c s="64" r="BM99">
        <v>11.489362</v>
      </c>
      <c s="64" r="BN99">
        <v>22.9787229999999</v>
      </c>
      <c s="64" r="BO99">
        <v>15.3191489999999</v>
      </c>
      <c s="64" r="BP99">
        <v>3.829787</v>
      </c>
      <c s="64" r="BQ99">
        <v>95.744681</v>
      </c>
      <c s="64" r="BR99">
        <v>11.489362</v>
      </c>
      <c s="64" r="BS99">
        <v>0.0</v>
      </c>
      <c s="64" r="BT99">
        <v>7.659574</v>
      </c>
      <c s="64" r="BU99">
        <v>19.1489359999999</v>
      </c>
      <c s="64" r="BV99">
        <v>22.9787229999999</v>
      </c>
      <c s="64" r="BW99">
        <v>7.659574</v>
      </c>
      <c s="64" r="BX99">
        <v>15.3191489999999</v>
      </c>
      <c s="64" r="BY99">
        <v>11.489362</v>
      </c>
      <c s="64" r="BZ99">
        <v>22.9787229999999</v>
      </c>
      <c s="64" r="CA99">
        <v>0.0</v>
      </c>
      <c s="64" r="CB99">
        <v>0.0</v>
      </c>
      <c s="64" r="CC99">
        <v>3.829787</v>
      </c>
      <c s="64" r="CD99">
        <v>3.829787</v>
      </c>
      <c s="64" r="CE99">
        <v>3.829787</v>
      </c>
      <c s="64" r="CF99">
        <v>3.829787</v>
      </c>
      <c s="64" r="CG99">
        <v>0.0</v>
      </c>
      <c s="64" r="CH99">
        <v>7.659574</v>
      </c>
      <c s="64" r="CI99">
        <v>107.234043</v>
      </c>
      <c s="64" r="CJ99">
        <v>22.9787229999999</v>
      </c>
      <c s="64" r="CK99">
        <v>0.0</v>
      </c>
      <c s="64" r="CL99">
        <v>3.829787</v>
      </c>
      <c s="64" r="CM99">
        <v>22.9787229999999</v>
      </c>
      <c s="64" r="CN99">
        <v>22.9787229999999</v>
      </c>
      <c s="64" r="CO99">
        <v>26.8085109999999</v>
      </c>
      <c s="64" r="CP99">
        <v>0.0</v>
      </c>
      <c s="64" r="CQ99">
        <v>7.659574</v>
      </c>
      <c s="64" r="CR99">
        <v>65.1063829999999</v>
      </c>
      <c s="64" r="CS99">
        <v>7.659574</v>
      </c>
      <c s="64" r="CT99">
        <v>11.489362</v>
      </c>
      <c s="64" r="CU99">
        <v>3.829787</v>
      </c>
      <c s="64" r="CV99">
        <v>3.829787</v>
      </c>
      <c s="64" r="CW99">
        <v>7.659574</v>
      </c>
      <c s="64" r="CX99">
        <v>0.0</v>
      </c>
      <c s="64" r="CY99">
        <v>30.6382979999999</v>
      </c>
      <c s="64" r="CZ99">
        <v>0.0</v>
      </c>
    </row>
    <row customHeight="1" r="100" ht="15.0">
      <c t="s" s="62" r="A100">
        <v>1804</v>
      </c>
      <c t="s" s="62" r="B100">
        <v>1805</v>
      </c>
      <c t="s" s="62" r="C100">
        <v>1806</v>
      </c>
      <c t="s" s="62" r="D100">
        <v>1807</v>
      </c>
      <c t="s" s="62" r="E100">
        <v>1808</v>
      </c>
      <c t="s" s="62" r="F100">
        <v>1809</v>
      </c>
      <c t="s" s="63" r="G100">
        <v>1810</v>
      </c>
      <c t="s" s="62" r="H100">
        <v>1811</v>
      </c>
      <c s="64" r="I100">
        <v>1425.0</v>
      </c>
      <c s="64" r="J100">
        <v>1505.0</v>
      </c>
      <c s="64" r="K100">
        <v>1707.0</v>
      </c>
      <c s="64" r="L100">
        <v>1742.0</v>
      </c>
      <c s="64" r="M100">
        <v>1669.0</v>
      </c>
      <c s="64" r="N100">
        <v>1646.0</v>
      </c>
      <c s="64" r="O100">
        <v>119.33</v>
      </c>
      <c s="64" r="P100">
        <v>190.578431999999</v>
      </c>
      <c s="64" r="Q100">
        <v>181.79011</v>
      </c>
      <c s="64" r="R100">
        <v>241.083113999999</v>
      </c>
      <c s="64" r="S100">
        <v>309.863500999999</v>
      </c>
      <c s="64" r="T100">
        <v>272.990726</v>
      </c>
      <c s="64" r="U100">
        <v>228.694118</v>
      </c>
      <c s="64" r="V100">
        <v>219.0</v>
      </c>
      <c s="64" r="W100">
        <v>220.0</v>
      </c>
      <c s="64" r="X100">
        <v>326.0</v>
      </c>
      <c s="64" r="Y100">
        <v>256.0</v>
      </c>
      <c s="64" r="Z100">
        <v>305.0</v>
      </c>
      <c s="64" r="AA100">
        <v>179.0</v>
      </c>
      <c s="64" r="AB100">
        <v>735.040183999999</v>
      </c>
      <c s="64" r="AC100">
        <v>106.105829</v>
      </c>
      <c s="64" r="AD100">
        <v>110.800687999999</v>
      </c>
      <c s="64" r="AE100">
        <v>135.09886</v>
      </c>
      <c s="64" r="AF100">
        <v>158.461302999999</v>
      </c>
      <c s="64" r="AG100">
        <v>125.678749</v>
      </c>
      <c s="64" r="AH100">
        <v>94.774139</v>
      </c>
      <c s="64" r="AI100">
        <v>4.12061499999999</v>
      </c>
      <c s="64" r="AJ100">
        <v>140.070506999999</v>
      </c>
      <c s="64" r="AK100">
        <v>416.753088999999</v>
      </c>
      <c s="64" r="AL100">
        <v>178.216587</v>
      </c>
      <c s="64" r="AM100">
        <v>689.959816</v>
      </c>
      <c s="64" r="AN100">
        <v>84.4726019999999</v>
      </c>
      <c s="64" r="AO100">
        <v>70.989422</v>
      </c>
      <c s="64" r="AP100">
        <v>105.984253</v>
      </c>
      <c s="64" r="AQ100">
        <v>151.402198</v>
      </c>
      <c s="64" r="AR100">
        <v>147.311977</v>
      </c>
      <c s="64" r="AS100">
        <v>113.316905</v>
      </c>
      <c s="64" r="AT100">
        <v>16.4824589999999</v>
      </c>
      <c s="64" r="AU100">
        <v>104.045522</v>
      </c>
      <c s="64" r="AV100">
        <v>354.129714999999</v>
      </c>
      <c s="64" r="AW100">
        <v>231.784579</v>
      </c>
      <c s="64" r="AX100">
        <v>1250.843239</v>
      </c>
      <c s="64" r="AY100">
        <v>16.4824589999999</v>
      </c>
      <c s="64" r="AZ100">
        <v>65.9298359999999</v>
      </c>
      <c s="64" r="BA100">
        <v>12.361844</v>
      </c>
      <c s="64" r="BB100">
        <v>82.412295</v>
      </c>
      <c s="64" r="BC100">
        <v>201.666969999999</v>
      </c>
      <c s="64" r="BD100">
        <v>278.621313999999</v>
      </c>
      <c s="64" r="BE100">
        <v>457.388236</v>
      </c>
      <c s="64" r="BF100">
        <v>135.980286</v>
      </c>
      <c s="64" r="BG100">
        <v>1272.0</v>
      </c>
      <c s="64" r="BH100">
        <v>649.233487999999</v>
      </c>
      <c s="64" r="BI100">
        <v>16.4824589999999</v>
      </c>
      <c s="64" r="BJ100">
        <v>32.9649179999999</v>
      </c>
      <c s="64" r="BK100">
        <v>8.241229</v>
      </c>
      <c s="64" r="BL100">
        <v>37.0855329999999</v>
      </c>
      <c s="64" r="BM100">
        <v>61.5660689999999</v>
      </c>
      <c s="64" r="BN100">
        <v>233.294552</v>
      </c>
      <c s="64" r="BO100">
        <v>193.668893</v>
      </c>
      <c s="64" r="BP100">
        <v>65.9298359999999</v>
      </c>
      <c s="64" r="BQ100">
        <v>601.609750999999</v>
      </c>
      <c s="64" r="BR100">
        <v>0.0</v>
      </c>
      <c s="64" r="BS100">
        <v>32.9649179999999</v>
      </c>
      <c s="64" r="BT100">
        <v>4.12061499999999</v>
      </c>
      <c s="64" r="BU100">
        <v>45.326762</v>
      </c>
      <c s="64" r="BV100">
        <v>140.100900999999</v>
      </c>
      <c s="64" r="BW100">
        <v>45.326762</v>
      </c>
      <c s="64" r="BX100">
        <v>263.719342999999</v>
      </c>
      <c s="64" r="BY100">
        <v>70.0504509999999</v>
      </c>
      <c s="64" r="BZ100">
        <v>111.013446</v>
      </c>
      <c s="64" r="CA100">
        <v>0.0</v>
      </c>
      <c s="64" r="CB100">
        <v>0.0</v>
      </c>
      <c s="64" r="CC100">
        <v>0.0</v>
      </c>
      <c s="64" r="CD100">
        <v>4.12061499999999</v>
      </c>
      <c s="64" r="CE100">
        <v>16.4824589999999</v>
      </c>
      <c s="64" r="CF100">
        <v>40.9629949999999</v>
      </c>
      <c s="64" r="CG100">
        <v>0.0</v>
      </c>
      <c s="64" r="CH100">
        <v>49.447377</v>
      </c>
      <c s="64" r="CI100">
        <v>579.42619</v>
      </c>
      <c s="64" r="CJ100">
        <v>8.241229</v>
      </c>
      <c s="64" r="CK100">
        <v>53.5679919999999</v>
      </c>
      <c s="64" r="CL100">
        <v>4.12061499999999</v>
      </c>
      <c s="64" r="CM100">
        <v>78.2916799999999</v>
      </c>
      <c s="64" r="CN100">
        <v>156.340207999999</v>
      </c>
      <c s="64" r="CO100">
        <v>225.296473999999</v>
      </c>
      <c s="64" r="CP100">
        <v>0.0</v>
      </c>
      <c s="64" r="CQ100">
        <v>53.5679919999999</v>
      </c>
      <c s="64" r="CR100">
        <v>560.403603999999</v>
      </c>
      <c s="64" r="CS100">
        <v>8.241229</v>
      </c>
      <c s="64" r="CT100">
        <v>12.361844</v>
      </c>
      <c s="64" r="CU100">
        <v>8.241229</v>
      </c>
      <c s="64" r="CV100">
        <v>0.0</v>
      </c>
      <c s="64" r="CW100">
        <v>28.844303</v>
      </c>
      <c s="64" r="CX100">
        <v>12.361844</v>
      </c>
      <c s="64" r="CY100">
        <v>457.388236</v>
      </c>
      <c s="64" r="CZ100">
        <v>32.9649179999999</v>
      </c>
    </row>
    <row customHeight="1" r="101" ht="15.0">
      <c t="s" s="62" r="A101">
        <v>1812</v>
      </c>
      <c t="s" s="62" r="B101">
        <v>1813</v>
      </c>
      <c t="s" s="62" r="C101">
        <v>1814</v>
      </c>
      <c t="s" s="62" r="D101">
        <v>1815</v>
      </c>
      <c t="s" s="62" r="E101">
        <v>1816</v>
      </c>
      <c t="s" s="62" r="F101">
        <v>1817</v>
      </c>
      <c t="s" s="63" r="G101">
        <v>1818</v>
      </c>
      <c t="s" s="62" r="H101">
        <v>1819</v>
      </c>
      <c s="64" r="I101">
        <v>6885.0</v>
      </c>
      <c s="64" r="J101">
        <v>6620.0</v>
      </c>
      <c s="64" r="K101">
        <v>5842.0</v>
      </c>
      <c s="64" r="L101">
        <v>5733.0</v>
      </c>
      <c s="64" r="M101">
        <v>4567.0</v>
      </c>
      <c s="64" r="N101">
        <v>3075.0</v>
      </c>
      <c s="64" r="O101">
        <v>3.86</v>
      </c>
      <c s="64" r="P101">
        <v>1209.913667</v>
      </c>
      <c s="64" r="Q101">
        <v>1056.546016</v>
      </c>
      <c s="64" r="R101">
        <v>1440.419284</v>
      </c>
      <c s="64" r="S101">
        <v>1405.534768</v>
      </c>
      <c s="64" r="T101">
        <v>1098.763134</v>
      </c>
      <c s="64" r="U101">
        <v>673.823129999999</v>
      </c>
      <c s="64" r="V101">
        <v>1264.0</v>
      </c>
      <c s="64" r="W101">
        <v>1159.0</v>
      </c>
      <c s="64" r="X101">
        <v>1479.0</v>
      </c>
      <c s="64" r="Y101">
        <v>1302.0</v>
      </c>
      <c s="64" r="Z101">
        <v>989.0</v>
      </c>
      <c s="64" r="AA101">
        <v>427.0</v>
      </c>
      <c s="64" r="AB101">
        <v>3228.900986</v>
      </c>
      <c s="64" r="AC101">
        <v>624.191861</v>
      </c>
      <c s="64" r="AD101">
        <v>517.959161999999</v>
      </c>
      <c s="64" r="AE101">
        <v>681.773349</v>
      </c>
      <c s="64" r="AF101">
        <v>670.947849</v>
      </c>
      <c s="64" r="AG101">
        <v>479.91613</v>
      </c>
      <c s="64" r="AH101">
        <v>234.997794</v>
      </c>
      <c s="64" r="AI101">
        <v>19.11484</v>
      </c>
      <c s="64" r="AJ101">
        <v>835.600736999999</v>
      </c>
      <c s="64" r="AK101">
        <v>1854.038998</v>
      </c>
      <c s="64" r="AL101">
        <v>539.261251</v>
      </c>
      <c s="64" r="AM101">
        <v>3656.09901399999</v>
      </c>
      <c s="64" r="AN101">
        <v>585.721806</v>
      </c>
      <c s="64" r="AO101">
        <v>538.586854</v>
      </c>
      <c s="64" r="AP101">
        <v>758.645935</v>
      </c>
      <c s="64" r="AQ101">
        <v>734.586918999999</v>
      </c>
      <c s="64" r="AR101">
        <v>618.847003999999</v>
      </c>
      <c s="64" r="AS101">
        <v>380.127592999999</v>
      </c>
      <c s="64" r="AT101">
        <v>39.5829039999999</v>
      </c>
      <c s="64" r="AU101">
        <v>787.5383</v>
      </c>
      <c s="64" r="AV101">
        <v>2069.048284</v>
      </c>
      <c s="64" r="AW101">
        <v>799.512429999999</v>
      </c>
      <c s="64" r="AX101">
        <v>5572.67520799999</v>
      </c>
      <c s="64" r="AY101">
        <v>0.0</v>
      </c>
      <c s="64" r="AZ101">
        <v>151.509712</v>
      </c>
      <c s="64" r="BA101">
        <v>326.458058999999</v>
      </c>
      <c s="64" r="BB101">
        <v>788.381631999999</v>
      </c>
      <c s="64" r="BC101">
        <v>1249.13019</v>
      </c>
      <c s="64" r="BD101">
        <v>632.757724</v>
      </c>
      <c s="64" r="BE101">
        <v>1746.88011</v>
      </c>
      <c s="64" r="BF101">
        <v>677.557780999999</v>
      </c>
      <c s="64" r="BG101">
        <v>5368.0</v>
      </c>
      <c s="64" r="BH101">
        <v>2493.155722</v>
      </c>
      <c s="64" r="BI101">
        <v>0.0</v>
      </c>
      <c s="64" r="BJ101">
        <v>87.5311939999999</v>
      </c>
      <c s="64" r="BK101">
        <v>222.857794</v>
      </c>
      <c s="64" r="BL101">
        <v>355.969359999999</v>
      </c>
      <c s="64" r="BM101">
        <v>299.852487</v>
      </c>
      <c s="64" r="BN101">
        <v>545.594058</v>
      </c>
      <c s="64" r="BO101">
        <v>767.826047</v>
      </c>
      <c s="64" r="BP101">
        <v>213.524783</v>
      </c>
      <c s="64" r="BQ101">
        <v>3079.519487</v>
      </c>
      <c s="64" r="BR101">
        <v>0.0</v>
      </c>
      <c s="64" r="BS101">
        <v>63.978518</v>
      </c>
      <c s="64" r="BT101">
        <v>103.600264999999</v>
      </c>
      <c s="64" r="BU101">
        <v>432.412271999999</v>
      </c>
      <c s="64" r="BV101">
        <v>949.277702999999</v>
      </c>
      <c s="64" r="BW101">
        <v>87.163666</v>
      </c>
      <c s="64" r="BX101">
        <v>979.054063</v>
      </c>
      <c s="64" r="BY101">
        <v>464.032999</v>
      </c>
      <c s="64" r="BZ101">
        <v>684.857032</v>
      </c>
      <c s="64" r="CA101">
        <v>0.0</v>
      </c>
      <c s="64" r="CB101">
        <v>3.92513099999999</v>
      </c>
      <c s="64" r="CC101">
        <v>7.91167399999999</v>
      </c>
      <c s="64" r="CD101">
        <v>55.449809</v>
      </c>
      <c s="64" r="CE101">
        <v>123.550054</v>
      </c>
      <c s="64" r="CF101">
        <v>107.72202</v>
      </c>
      <c s="64" r="CG101">
        <v>0.0</v>
      </c>
      <c s="64" r="CH101">
        <v>386.298343999999</v>
      </c>
      <c s="64" r="CI101">
        <v>2676.043494</v>
      </c>
      <c s="64" r="CJ101">
        <v>0.0</v>
      </c>
      <c s="64" r="CK101">
        <v>123.291085</v>
      </c>
      <c s="64" r="CL101">
        <v>286.464985</v>
      </c>
      <c s="64" r="CM101">
        <v>615.569774</v>
      </c>
      <c s="64" r="CN101">
        <v>995.944656</v>
      </c>
      <c s="64" r="CO101">
        <v>468.659876999999</v>
      </c>
      <c s="64" r="CP101">
        <v>7.795428</v>
      </c>
      <c s="64" r="CQ101">
        <v>178.317691</v>
      </c>
      <c s="64" r="CR101">
        <v>2211.77468099999</v>
      </c>
      <c s="64" r="CS101">
        <v>0.0</v>
      </c>
      <c s="64" r="CT101">
        <v>24.2934969999999</v>
      </c>
      <c s="64" r="CU101">
        <v>32.0814</v>
      </c>
      <c s="64" r="CV101">
        <v>117.362049</v>
      </c>
      <c s="64" r="CW101">
        <v>129.63548</v>
      </c>
      <c s="64" r="CX101">
        <v>56.375827</v>
      </c>
      <c s="64" r="CY101">
        <v>1739.08468199999</v>
      </c>
      <c s="64" r="CZ101">
        <v>112.941747</v>
      </c>
    </row>
    <row customHeight="1" r="102" ht="15.0">
      <c t="s" s="62" r="A102">
        <v>1820</v>
      </c>
      <c t="s" s="62" r="B102">
        <v>1821</v>
      </c>
      <c t="s" s="62" r="C102">
        <v>1822</v>
      </c>
      <c t="s" s="62" r="D102">
        <v>1823</v>
      </c>
      <c t="s" s="62" r="E102">
        <v>1824</v>
      </c>
      <c t="s" s="62" r="F102">
        <v>1825</v>
      </c>
      <c t="s" s="63" r="G102">
        <v>1826</v>
      </c>
      <c t="s" s="62" r="H102">
        <v>1827</v>
      </c>
      <c s="64" r="I102">
        <v>2190.0</v>
      </c>
      <c s="64" r="J102">
        <v>1549.0</v>
      </c>
      <c s="64" r="K102">
        <v>1503.0</v>
      </c>
      <c s="64" r="L102">
        <v>1242.0</v>
      </c>
      <c s="64" r="M102">
        <v>1155.0</v>
      </c>
      <c s="64" r="N102">
        <v>1134.0</v>
      </c>
      <c s="64" r="O102">
        <v>175.4</v>
      </c>
      <c s="64" r="P102">
        <v>406.0</v>
      </c>
      <c s="64" r="Q102">
        <v>248.0</v>
      </c>
      <c s="64" r="R102">
        <v>450.0</v>
      </c>
      <c s="64" r="S102">
        <v>485.0</v>
      </c>
      <c s="64" r="T102">
        <v>387.0</v>
      </c>
      <c s="64" r="U102">
        <v>214.0</v>
      </c>
      <c s="64" r="V102">
        <v>231.0</v>
      </c>
      <c s="64" r="W102">
        <v>218.0</v>
      </c>
      <c s="64" r="X102">
        <v>340.0</v>
      </c>
      <c s="64" r="Y102">
        <v>314.0</v>
      </c>
      <c s="64" r="Z102">
        <v>302.0</v>
      </c>
      <c s="64" r="AA102">
        <v>144.0</v>
      </c>
      <c s="64" r="AB102">
        <v>1106.0</v>
      </c>
      <c s="64" r="AC102">
        <v>224.0</v>
      </c>
      <c s="64" r="AD102">
        <v>120.0</v>
      </c>
      <c s="64" r="AE102">
        <v>233.0</v>
      </c>
      <c s="64" r="AF102">
        <v>248.0</v>
      </c>
      <c s="64" r="AG102">
        <v>196.0</v>
      </c>
      <c s="64" r="AH102">
        <v>83.0</v>
      </c>
      <c s="64" r="AI102">
        <v>2.0</v>
      </c>
      <c s="64" r="AJ102">
        <v>275.0</v>
      </c>
      <c s="64" r="AK102">
        <v>641.0</v>
      </c>
      <c s="64" r="AL102">
        <v>190.0</v>
      </c>
      <c s="64" r="AM102">
        <v>1084.0</v>
      </c>
      <c s="64" r="AN102">
        <v>182.0</v>
      </c>
      <c s="64" r="AO102">
        <v>128.0</v>
      </c>
      <c s="64" r="AP102">
        <v>217.0</v>
      </c>
      <c s="64" r="AQ102">
        <v>237.0</v>
      </c>
      <c s="64" r="AR102">
        <v>191.0</v>
      </c>
      <c s="64" r="AS102">
        <v>119.0</v>
      </c>
      <c s="64" r="AT102">
        <v>10.0</v>
      </c>
      <c s="64" r="AU102">
        <v>218.0</v>
      </c>
      <c s="64" r="AV102">
        <v>623.0</v>
      </c>
      <c s="64" r="AW102">
        <v>243.0</v>
      </c>
      <c s="64" r="AX102">
        <v>1796.0</v>
      </c>
      <c s="64" r="AY102">
        <v>8.0</v>
      </c>
      <c s="64" r="AZ102">
        <v>132.0</v>
      </c>
      <c s="64" r="BA102">
        <v>76.0</v>
      </c>
      <c s="64" r="BB102">
        <v>240.0</v>
      </c>
      <c s="64" r="BC102">
        <v>316.0</v>
      </c>
      <c s="64" r="BD102">
        <v>240.0</v>
      </c>
      <c s="64" r="BE102">
        <v>564.0</v>
      </c>
      <c s="64" r="BF102">
        <v>220.0</v>
      </c>
      <c s="64" r="BG102">
        <v>1328.0</v>
      </c>
      <c s="64" r="BH102">
        <v>892.0</v>
      </c>
      <c s="64" r="BI102">
        <v>8.0</v>
      </c>
      <c s="64" r="BJ102">
        <v>80.0</v>
      </c>
      <c s="64" r="BK102">
        <v>64.0</v>
      </c>
      <c s="64" r="BL102">
        <v>132.0</v>
      </c>
      <c s="64" r="BM102">
        <v>72.0</v>
      </c>
      <c s="64" r="BN102">
        <v>204.0</v>
      </c>
      <c s="64" r="BO102">
        <v>284.0</v>
      </c>
      <c s="64" r="BP102">
        <v>48.0</v>
      </c>
      <c s="64" r="BQ102">
        <v>904.0</v>
      </c>
      <c s="64" r="BR102">
        <v>0.0</v>
      </c>
      <c s="64" r="BS102">
        <v>52.0</v>
      </c>
      <c s="64" r="BT102">
        <v>12.0</v>
      </c>
      <c s="64" r="BU102">
        <v>108.0</v>
      </c>
      <c s="64" r="BV102">
        <v>244.0</v>
      </c>
      <c s="64" r="BW102">
        <v>36.0</v>
      </c>
      <c s="64" r="BX102">
        <v>280.0</v>
      </c>
      <c s="64" r="BY102">
        <v>172.0</v>
      </c>
      <c s="64" r="BZ102">
        <v>176.0</v>
      </c>
      <c s="64" r="CA102">
        <v>4.0</v>
      </c>
      <c s="64" r="CB102">
        <v>4.0</v>
      </c>
      <c s="64" r="CC102">
        <v>0.0</v>
      </c>
      <c s="64" r="CD102">
        <v>4.0</v>
      </c>
      <c s="64" r="CE102">
        <v>32.0</v>
      </c>
      <c s="64" r="CF102">
        <v>28.0</v>
      </c>
      <c s="64" r="CG102">
        <v>0.0</v>
      </c>
      <c s="64" r="CH102">
        <v>104.0</v>
      </c>
      <c s="64" r="CI102">
        <v>852.0</v>
      </c>
      <c s="64" r="CJ102">
        <v>0.0</v>
      </c>
      <c s="64" r="CK102">
        <v>104.0</v>
      </c>
      <c s="64" r="CL102">
        <v>56.0</v>
      </c>
      <c s="64" r="CM102">
        <v>196.0</v>
      </c>
      <c s="64" r="CN102">
        <v>236.0</v>
      </c>
      <c s="64" r="CO102">
        <v>192.0</v>
      </c>
      <c s="64" r="CP102">
        <v>12.0</v>
      </c>
      <c s="64" r="CQ102">
        <v>56.0</v>
      </c>
      <c s="64" r="CR102">
        <v>768.0</v>
      </c>
      <c s="64" r="CS102">
        <v>4.0</v>
      </c>
      <c s="64" r="CT102">
        <v>24.0</v>
      </c>
      <c s="64" r="CU102">
        <v>20.0</v>
      </c>
      <c s="64" r="CV102">
        <v>40.0</v>
      </c>
      <c s="64" r="CW102">
        <v>48.0</v>
      </c>
      <c s="64" r="CX102">
        <v>20.0</v>
      </c>
      <c s="64" r="CY102">
        <v>552.0</v>
      </c>
      <c s="64" r="CZ102">
        <v>60.0</v>
      </c>
    </row>
    <row customHeight="1" r="103" ht="15.0">
      <c t="s" s="62" r="A103">
        <v>1828</v>
      </c>
      <c t="s" s="62" r="B103">
        <v>1829</v>
      </c>
      <c t="s" s="62" r="C103">
        <v>1830</v>
      </c>
      <c t="s" s="62" r="D103">
        <v>1831</v>
      </c>
      <c t="s" s="62" r="E103">
        <v>1832</v>
      </c>
      <c t="s" s="62" r="F103">
        <v>1833</v>
      </c>
      <c t="s" s="63" r="G103">
        <v>1834</v>
      </c>
      <c t="s" s="62" r="H103">
        <v>1835</v>
      </c>
      <c s="64" r="I103">
        <v>439.0</v>
      </c>
      <c s="64" r="J103">
        <v>373.0</v>
      </c>
      <c s="64" r="K103">
        <v>369.0</v>
      </c>
      <c s="64" r="L103">
        <v>339.0</v>
      </c>
      <c s="64" r="M103">
        <v>285.0</v>
      </c>
      <c s="64" r="N103">
        <v>296.0</v>
      </c>
      <c s="64" r="O103">
        <v>4.25</v>
      </c>
      <c s="64" r="P103">
        <v>82.0</v>
      </c>
      <c s="64" r="Q103">
        <v>68.0</v>
      </c>
      <c s="64" r="R103">
        <v>89.0</v>
      </c>
      <c s="64" r="S103">
        <v>122.0</v>
      </c>
      <c s="64" r="T103">
        <v>50.0</v>
      </c>
      <c s="64" r="U103">
        <v>28.0</v>
      </c>
      <c s="64" r="V103">
        <v>69.0</v>
      </c>
      <c s="64" r="W103">
        <v>69.0</v>
      </c>
      <c s="64" r="X103">
        <v>102.0</v>
      </c>
      <c s="64" r="Y103">
        <v>67.0</v>
      </c>
      <c s="64" r="Z103">
        <v>51.0</v>
      </c>
      <c s="64" r="AA103">
        <v>15.0</v>
      </c>
      <c s="64" r="AB103">
        <v>227.0</v>
      </c>
      <c s="64" r="AC103">
        <v>51.0</v>
      </c>
      <c s="64" r="AD103">
        <v>32.0</v>
      </c>
      <c s="64" r="AE103">
        <v>43.0</v>
      </c>
      <c s="64" r="AF103">
        <v>66.0</v>
      </c>
      <c s="64" r="AG103">
        <v>24.0</v>
      </c>
      <c s="64" r="AH103">
        <v>10.0</v>
      </c>
      <c s="64" r="AI103">
        <v>1.0</v>
      </c>
      <c s="64" r="AJ103">
        <v>65.0</v>
      </c>
      <c s="64" r="AK103">
        <v>139.0</v>
      </c>
      <c s="64" r="AL103">
        <v>23.0</v>
      </c>
      <c s="64" r="AM103">
        <v>212.0</v>
      </c>
      <c s="64" r="AN103">
        <v>31.0</v>
      </c>
      <c s="64" r="AO103">
        <v>36.0</v>
      </c>
      <c s="64" r="AP103">
        <v>46.0</v>
      </c>
      <c s="64" r="AQ103">
        <v>56.0</v>
      </c>
      <c s="64" r="AR103">
        <v>26.0</v>
      </c>
      <c s="64" r="AS103">
        <v>15.0</v>
      </c>
      <c s="64" r="AT103">
        <v>2.0</v>
      </c>
      <c s="64" r="AU103">
        <v>41.0</v>
      </c>
      <c s="64" r="AV103">
        <v>138.0</v>
      </c>
      <c s="64" r="AW103">
        <v>33.0</v>
      </c>
      <c s="64" r="AX103">
        <v>352.0</v>
      </c>
      <c s="64" r="AY103">
        <v>4.0</v>
      </c>
      <c s="64" r="AZ103">
        <v>12.0</v>
      </c>
      <c s="64" r="BA103">
        <v>44.0</v>
      </c>
      <c s="64" r="BB103">
        <v>48.0</v>
      </c>
      <c s="64" r="BC103">
        <v>60.0</v>
      </c>
      <c s="64" r="BD103">
        <v>84.0</v>
      </c>
      <c s="64" r="BE103">
        <v>52.0</v>
      </c>
      <c s="64" r="BF103">
        <v>48.0</v>
      </c>
      <c s="64" r="BG103">
        <v>288.0</v>
      </c>
      <c s="64" r="BH103">
        <v>168.0</v>
      </c>
      <c s="64" r="BI103">
        <v>4.0</v>
      </c>
      <c s="64" r="BJ103">
        <v>8.0</v>
      </c>
      <c s="64" r="BK103">
        <v>20.0</v>
      </c>
      <c s="64" r="BL103">
        <v>20.0</v>
      </c>
      <c s="64" r="BM103">
        <v>4.0</v>
      </c>
      <c s="64" r="BN103">
        <v>64.0</v>
      </c>
      <c s="64" r="BO103">
        <v>28.0</v>
      </c>
      <c s="64" r="BP103">
        <v>20.0</v>
      </c>
      <c s="64" r="BQ103">
        <v>184.0</v>
      </c>
      <c s="64" r="BR103">
        <v>0.0</v>
      </c>
      <c s="64" r="BS103">
        <v>4.0</v>
      </c>
      <c s="64" r="BT103">
        <v>24.0</v>
      </c>
      <c s="64" r="BU103">
        <v>28.0</v>
      </c>
      <c s="64" r="BV103">
        <v>56.0</v>
      </c>
      <c s="64" r="BW103">
        <v>20.0</v>
      </c>
      <c s="64" r="BX103">
        <v>24.0</v>
      </c>
      <c s="64" r="BY103">
        <v>28.0</v>
      </c>
      <c s="64" r="BZ103">
        <v>36.0</v>
      </c>
      <c s="64" r="CA103">
        <v>0.0</v>
      </c>
      <c s="64" r="CB103">
        <v>0.0</v>
      </c>
      <c s="64" r="CC103">
        <v>0.0</v>
      </c>
      <c s="64" r="CD103">
        <v>0.0</v>
      </c>
      <c s="64" r="CE103">
        <v>8.0</v>
      </c>
      <c s="64" r="CF103">
        <v>12.0</v>
      </c>
      <c s="64" r="CG103">
        <v>0.0</v>
      </c>
      <c s="64" r="CH103">
        <v>16.0</v>
      </c>
      <c s="64" r="CI103">
        <v>216.0</v>
      </c>
      <c s="64" r="CJ103">
        <v>4.0</v>
      </c>
      <c s="64" r="CK103">
        <v>12.0</v>
      </c>
      <c s="64" r="CL103">
        <v>44.0</v>
      </c>
      <c s="64" r="CM103">
        <v>44.0</v>
      </c>
      <c s="64" r="CN103">
        <v>44.0</v>
      </c>
      <c s="64" r="CO103">
        <v>48.0</v>
      </c>
      <c s="64" r="CP103">
        <v>0.0</v>
      </c>
      <c s="64" r="CQ103">
        <v>20.0</v>
      </c>
      <c s="64" r="CR103">
        <v>100.0</v>
      </c>
      <c s="64" r="CS103">
        <v>0.0</v>
      </c>
      <c s="64" r="CT103">
        <v>0.0</v>
      </c>
      <c s="64" r="CU103">
        <v>0.0</v>
      </c>
      <c s="64" r="CV103">
        <v>4.0</v>
      </c>
      <c s="64" r="CW103">
        <v>8.0</v>
      </c>
      <c s="64" r="CX103">
        <v>24.0</v>
      </c>
      <c s="64" r="CY103">
        <v>52.0</v>
      </c>
      <c s="64" r="CZ103">
        <v>12.0</v>
      </c>
    </row>
    <row customHeight="1" r="104" ht="15.0">
      <c t="s" s="62" r="A104">
        <v>1836</v>
      </c>
      <c t="s" s="62" r="B104">
        <v>1837</v>
      </c>
      <c t="s" s="62" r="C104">
        <v>1838</v>
      </c>
      <c t="s" s="62" r="D104">
        <v>1839</v>
      </c>
      <c t="s" s="62" r="E104">
        <v>1840</v>
      </c>
      <c t="s" s="62" r="F104">
        <v>1841</v>
      </c>
      <c t="s" s="63" r="G104">
        <v>1842</v>
      </c>
      <c t="s" s="62" r="H104">
        <v>1843</v>
      </c>
      <c s="64" r="I104">
        <v>3689.0</v>
      </c>
      <c s="64" r="J104">
        <v>3095.0</v>
      </c>
      <c s="64" r="K104">
        <v>2867.0</v>
      </c>
      <c s="64" r="L104">
        <v>2276.0</v>
      </c>
      <c s="64" r="M104">
        <v>1931.0</v>
      </c>
      <c s="64" r="N104">
        <v>1209.0</v>
      </c>
      <c s="64" r="O104">
        <v>8.77999999999999</v>
      </c>
      <c s="64" r="P104">
        <v>728.127248</v>
      </c>
      <c s="64" r="Q104">
        <v>450.76263</v>
      </c>
      <c s="64" r="R104">
        <v>783.295461</v>
      </c>
      <c s="64" r="S104">
        <v>779.359638</v>
      </c>
      <c s="64" r="T104">
        <v>598.457878</v>
      </c>
      <c s="64" r="U104">
        <v>348.997144999999</v>
      </c>
      <c s="64" r="V104">
        <v>599.0</v>
      </c>
      <c s="64" r="W104">
        <v>512.0</v>
      </c>
      <c s="64" r="X104">
        <v>675.0</v>
      </c>
      <c s="64" r="Y104">
        <v>667.0</v>
      </c>
      <c s="64" r="Z104">
        <v>440.0</v>
      </c>
      <c s="64" r="AA104">
        <v>202.0</v>
      </c>
      <c s="64" r="AB104">
        <v>1783.61512599999</v>
      </c>
      <c s="64" r="AC104">
        <v>368.983402</v>
      </c>
      <c s="64" r="AD104">
        <v>237.220697</v>
      </c>
      <c s="64" r="AE104">
        <v>374.926367</v>
      </c>
      <c s="64" r="AF104">
        <v>380.822255999999</v>
      </c>
      <c s="64" r="AG104">
        <v>289.03554</v>
      </c>
      <c s="64" r="AH104">
        <v>126.498896</v>
      </c>
      <c s="64" r="AI104">
        <v>6.127968</v>
      </c>
      <c s="64" r="AJ104">
        <v>466.443153999999</v>
      </c>
      <c s="64" r="AK104">
        <v>1016.644142</v>
      </c>
      <c s="64" r="AL104">
        <v>300.527829999999</v>
      </c>
      <c s="64" r="AM104">
        <v>1905.384874</v>
      </c>
      <c s="64" r="AN104">
        <v>359.143845</v>
      </c>
      <c s="64" r="AO104">
        <v>213.541934</v>
      </c>
      <c s="64" r="AP104">
        <v>408.369093</v>
      </c>
      <c s="64" r="AQ104">
        <v>398.537381999999</v>
      </c>
      <c s="64" r="AR104">
        <v>309.422338</v>
      </c>
      <c s="64" r="AS104">
        <v>182.514423999999</v>
      </c>
      <c s="64" r="AT104">
        <v>33.855857</v>
      </c>
      <c s="64" r="AU104">
        <v>448.683816999999</v>
      </c>
      <c s="64" r="AV104">
        <v>1062.994509</v>
      </c>
      <c s="64" r="AW104">
        <v>393.706548</v>
      </c>
      <c s="64" r="AX104">
        <v>3021.194567</v>
      </c>
      <c s="64" r="AY104">
        <v>11.8074689999999</v>
      </c>
      <c s="64" r="AZ104">
        <v>165.304564</v>
      </c>
      <c s="64" r="BA104">
        <v>338.480774999999</v>
      </c>
      <c s="64" r="BB104">
        <v>488.042047</v>
      </c>
      <c s="64" r="BC104">
        <v>464.427108999999</v>
      </c>
      <c s="64" r="BD104">
        <v>267.635961</v>
      </c>
      <c s="64" r="BE104">
        <v>887.710346999999</v>
      </c>
      <c s="64" r="BF104">
        <v>397.786294</v>
      </c>
      <c s="64" r="BG104">
        <v>2493.0</v>
      </c>
      <c s="64" r="BH104">
        <v>1434.911163</v>
      </c>
      <c s="64" r="BI104">
        <v>11.8074689999999</v>
      </c>
      <c s="64" r="BJ104">
        <v>122.010512</v>
      </c>
      <c s="64" r="BK104">
        <v>204.662793999999</v>
      </c>
      <c s="64" r="BL104">
        <v>212.534439999999</v>
      </c>
      <c s="64" r="BM104">
        <v>78.716459</v>
      </c>
      <c s="64" r="BN104">
        <v>224.341908999999</v>
      </c>
      <c s="64" r="BO104">
        <v>395.664187</v>
      </c>
      <c s="64" r="BP104">
        <v>185.173394</v>
      </c>
      <c s="64" r="BQ104">
        <v>1586.283404</v>
      </c>
      <c s="64" r="BR104">
        <v>0.0</v>
      </c>
      <c s="64" r="BS104">
        <v>43.2940529999999</v>
      </c>
      <c s="64" r="BT104">
        <v>133.817981</v>
      </c>
      <c s="64" r="BU104">
        <v>275.507607</v>
      </c>
      <c s="64" r="BV104">
        <v>385.710649999999</v>
      </c>
      <c s="64" r="BW104">
        <v>43.2940529999999</v>
      </c>
      <c s="64" r="BX104">
        <v>492.046159999999</v>
      </c>
      <c s="64" r="BY104">
        <v>212.612900999999</v>
      </c>
      <c s="64" r="BZ104">
        <v>366.095711999999</v>
      </c>
      <c s="64" r="CA104">
        <v>0.0</v>
      </c>
      <c s="64" r="CB104">
        <v>0.0</v>
      </c>
      <c s="64" r="CC104">
        <v>3.935823</v>
      </c>
      <c s="64" r="CD104">
        <v>39.3582299999999</v>
      </c>
      <c s="64" r="CE104">
        <v>47.2298759999999</v>
      </c>
      <c s="64" r="CF104">
        <v>51.1656979999999</v>
      </c>
      <c s="64" r="CG104">
        <v>0.0</v>
      </c>
      <c s="64" r="CH104">
        <v>224.406085999999</v>
      </c>
      <c s="64" r="CI104">
        <v>1448.571156</v>
      </c>
      <c s="64" r="CJ104">
        <v>3.935823</v>
      </c>
      <c s="64" r="CK104">
        <v>149.561272</v>
      </c>
      <c s="64" r="CL104">
        <v>255.828492</v>
      </c>
      <c s="64" r="CM104">
        <v>381.774827</v>
      </c>
      <c s="64" r="CN104">
        <v>334.544952</v>
      </c>
      <c s="64" r="CO104">
        <v>196.791147999999</v>
      </c>
      <c s="64" r="CP104">
        <v>3.935823</v>
      </c>
      <c s="64" r="CQ104">
        <v>122.198818</v>
      </c>
      <c s="64" r="CR104">
        <v>1206.527699</v>
      </c>
      <c s="64" r="CS104">
        <v>7.871646</v>
      </c>
      <c s="64" r="CT104">
        <v>15.743292</v>
      </c>
      <c s="64" r="CU104">
        <v>78.716459</v>
      </c>
      <c s="64" r="CV104">
        <v>66.90899</v>
      </c>
      <c s="64" r="CW104">
        <v>82.652282</v>
      </c>
      <c s="64" r="CX104">
        <v>19.6791149999999</v>
      </c>
      <c s="64" r="CY104">
        <v>883.774524</v>
      </c>
      <c s="64" r="CZ104">
        <v>51.1813909999999</v>
      </c>
    </row>
    <row customHeight="1" r="105" ht="15.0">
      <c t="s" s="62" r="A105">
        <v>1844</v>
      </c>
      <c t="s" s="62" r="B105">
        <v>1845</v>
      </c>
      <c t="s" s="62" r="C105">
        <v>1846</v>
      </c>
      <c t="s" s="62" r="D105">
        <v>1847</v>
      </c>
      <c t="s" s="62" r="E105">
        <v>1848</v>
      </c>
      <c t="s" s="62" r="F105">
        <v>1849</v>
      </c>
      <c t="s" s="63" r="G105">
        <v>1850</v>
      </c>
      <c t="s" s="62" r="H105">
        <v>1851</v>
      </c>
      <c s="64" r="I105">
        <v>1160.0</v>
      </c>
      <c s="64" r="J105">
        <v>1189.0</v>
      </c>
      <c s="64" r="K105">
        <v>1186.0</v>
      </c>
      <c s="64" r="L105">
        <v>1191.0</v>
      </c>
      <c s="64" r="M105">
        <v>1178.0</v>
      </c>
      <c s="64" r="N105">
        <v>1255.0</v>
      </c>
      <c s="64" r="O105">
        <v>11.1</v>
      </c>
      <c s="64" r="P105">
        <v>193.143735999999</v>
      </c>
      <c s="64" r="Q105">
        <v>146.591142999999</v>
      </c>
      <c s="64" r="R105">
        <v>204.04883</v>
      </c>
      <c s="64" r="S105">
        <v>301.106131</v>
      </c>
      <c s="64" r="T105">
        <v>187.220465999999</v>
      </c>
      <c s="64" r="U105">
        <v>127.889694</v>
      </c>
      <c s="64" r="V105">
        <v>203.0</v>
      </c>
      <c s="64" r="W105">
        <v>198.0</v>
      </c>
      <c s="64" r="X105">
        <v>264.0</v>
      </c>
      <c s="64" r="Y105">
        <v>222.0</v>
      </c>
      <c s="64" r="Z105">
        <v>213.0</v>
      </c>
      <c s="64" r="AA105">
        <v>89.0</v>
      </c>
      <c s="64" r="AB105">
        <v>568.584954</v>
      </c>
      <c s="64" r="AC105">
        <v>95.0861469999999</v>
      </c>
      <c s="64" r="AD105">
        <v>79.2384559999999</v>
      </c>
      <c s="64" r="AE105">
        <v>98.0575889999999</v>
      </c>
      <c s="64" r="AF105">
        <v>150.553066</v>
      </c>
      <c s="64" r="AG105">
        <v>94.1152799999999</v>
      </c>
      <c s="64" r="AH105">
        <v>48.5531679999999</v>
      </c>
      <c s="64" r="AI105">
        <v>2.981249</v>
      </c>
      <c s="64" r="AJ105">
        <v>130.743451999999</v>
      </c>
      <c s="64" r="AK105">
        <v>330.820552</v>
      </c>
      <c s="64" r="AL105">
        <v>107.02095</v>
      </c>
      <c s="64" r="AM105">
        <v>591.415045999999</v>
      </c>
      <c s="64" r="AN105">
        <v>98.0575889999999</v>
      </c>
      <c s="64" r="AO105">
        <v>67.352687</v>
      </c>
      <c s="64" r="AP105">
        <v>105.991241</v>
      </c>
      <c s="64" r="AQ105">
        <v>150.553066</v>
      </c>
      <c s="64" r="AR105">
        <v>93.105185</v>
      </c>
      <c s="64" r="AS105">
        <v>67.401723</v>
      </c>
      <c s="64" r="AT105">
        <v>8.953554</v>
      </c>
      <c s="64" r="AU105">
        <v>125.791048</v>
      </c>
      <c s="64" r="AV105">
        <v>327.858917</v>
      </c>
      <c s="64" r="AW105">
        <v>137.76508</v>
      </c>
      <c s="64" r="AX105">
        <v>954.980303</v>
      </c>
      <c s="64" r="AY105">
        <v>63.3907639999999</v>
      </c>
      <c s="64" r="AZ105">
        <v>47.543073</v>
      </c>
      <c s="64" r="BA105">
        <v>19.809614</v>
      </c>
      <c s="64" r="BB105">
        <v>75.276533</v>
      </c>
      <c s="64" r="BC105">
        <v>142.62922</v>
      </c>
      <c s="64" r="BD105">
        <v>122.819605999999</v>
      </c>
      <c s="64" r="BE105">
        <v>340.843044</v>
      </c>
      <c s="64" r="BF105">
        <v>142.668448</v>
      </c>
      <c s="64" r="BG105">
        <v>968.0</v>
      </c>
      <c s="64" r="BH105">
        <v>459.622271</v>
      </c>
      <c s="64" r="BI105">
        <v>39.619228</v>
      </c>
      <c s="64" r="BJ105">
        <v>31.6953819999999</v>
      </c>
      <c s="64" r="BK105">
        <v>11.885768</v>
      </c>
      <c s="64" r="BL105">
        <v>39.619228</v>
      </c>
      <c s="64" r="BM105">
        <v>15.8476909999999</v>
      </c>
      <c s="64" r="BN105">
        <v>106.971915</v>
      </c>
      <c s="64" r="BO105">
        <v>174.363831</v>
      </c>
      <c s="64" r="BP105">
        <v>39.619228</v>
      </c>
      <c s="64" r="BQ105">
        <v>495.358031999999</v>
      </c>
      <c s="64" r="BR105">
        <v>23.7715369999999</v>
      </c>
      <c s="64" r="BS105">
        <v>15.8476909999999</v>
      </c>
      <c s="64" r="BT105">
        <v>7.923846</v>
      </c>
      <c s="64" r="BU105">
        <v>35.657305</v>
      </c>
      <c s="64" r="BV105">
        <v>126.781529</v>
      </c>
      <c s="64" r="BW105">
        <v>15.8476909999999</v>
      </c>
      <c s="64" r="BX105">
        <v>166.479212999999</v>
      </c>
      <c s="64" r="BY105">
        <v>103.049221</v>
      </c>
      <c s="64" r="BZ105">
        <v>99.0480699999999</v>
      </c>
      <c s="64" r="CA105">
        <v>0.0</v>
      </c>
      <c s="64" r="CB105">
        <v>0.0</v>
      </c>
      <c s="64" r="CC105">
        <v>0.0</v>
      </c>
      <c s="64" r="CD105">
        <v>3.961923</v>
      </c>
      <c s="64" r="CE105">
        <v>19.809614</v>
      </c>
      <c s="64" r="CF105">
        <v>15.8476909999999</v>
      </c>
      <c s="64" r="CG105">
        <v>0.0</v>
      </c>
      <c s="64" r="CH105">
        <v>59.428842</v>
      </c>
      <c s="64" r="CI105">
        <v>388.307661</v>
      </c>
      <c s="64" r="CJ105">
        <v>39.619228</v>
      </c>
      <c s="64" r="CK105">
        <v>31.6953819999999</v>
      </c>
      <c s="64" r="CL105">
        <v>15.8476909999999</v>
      </c>
      <c s="64" r="CM105">
        <v>67.352687</v>
      </c>
      <c s="64" r="CN105">
        <v>103.009992</v>
      </c>
      <c s="64" r="CO105">
        <v>79.2384559999999</v>
      </c>
      <c s="64" r="CP105">
        <v>0.0</v>
      </c>
      <c s="64" r="CQ105">
        <v>51.544224</v>
      </c>
      <c s="64" r="CR105">
        <v>467.624573</v>
      </c>
      <c s="64" r="CS105">
        <v>23.7715369999999</v>
      </c>
      <c s="64" r="CT105">
        <v>15.8476909999999</v>
      </c>
      <c s="64" r="CU105">
        <v>3.961923</v>
      </c>
      <c s="64" r="CV105">
        <v>3.961923</v>
      </c>
      <c s="64" r="CW105">
        <v>19.809614</v>
      </c>
      <c s="64" r="CX105">
        <v>27.733459</v>
      </c>
      <c s="64" r="CY105">
        <v>340.843044</v>
      </c>
      <c s="64" r="CZ105">
        <v>31.6953819999999</v>
      </c>
    </row>
    <row customHeight="1" r="106" ht="15.0">
      <c t="s" s="62" r="A106">
        <v>1852</v>
      </c>
      <c t="s" s="62" r="B106">
        <v>1853</v>
      </c>
      <c t="s" s="62" r="C106">
        <v>1854</v>
      </c>
      <c t="s" s="62" r="D106">
        <v>1855</v>
      </c>
      <c t="s" s="62" r="E106">
        <v>1856</v>
      </c>
      <c t="s" s="62" r="F106">
        <v>1857</v>
      </c>
      <c t="s" s="63" r="G106">
        <v>1858</v>
      </c>
      <c t="s" s="62" r="H106">
        <v>1859</v>
      </c>
      <c s="64" r="I106">
        <v>1104.0</v>
      </c>
      <c s="64" r="J106">
        <v>872.0</v>
      </c>
      <c s="64" r="K106">
        <v>829.0</v>
      </c>
      <c s="64" r="L106">
        <v>1064.0</v>
      </c>
      <c s="64" r="M106">
        <v>687.0</v>
      </c>
      <c s="64" r="N106">
        <v>747.0</v>
      </c>
      <c s="64" r="O106">
        <v>11.45</v>
      </c>
      <c s="64" r="P106">
        <v>207.598842999999</v>
      </c>
      <c s="64" r="Q106">
        <v>161.820636</v>
      </c>
      <c s="64" r="R106">
        <v>244.860174</v>
      </c>
      <c s="64" r="S106">
        <v>229.955641</v>
      </c>
      <c s="64" r="T106">
        <v>151.174542</v>
      </c>
      <c s="64" r="U106">
        <v>108.590164</v>
      </c>
      <c s="64" r="V106">
        <v>141.0</v>
      </c>
      <c s="64" r="W106">
        <v>163.0</v>
      </c>
      <c s="64" r="X106">
        <v>194.0</v>
      </c>
      <c s="64" r="Y106">
        <v>167.0</v>
      </c>
      <c s="64" r="Z106">
        <v>129.0</v>
      </c>
      <c s="64" r="AA106">
        <v>78.0</v>
      </c>
      <c s="64" r="AB106">
        <v>558.919960999999</v>
      </c>
      <c s="64" r="AC106">
        <v>112.848602</v>
      </c>
      <c s="64" r="AD106">
        <v>85.168756</v>
      </c>
      <c s="64" r="AE106">
        <v>119.236258</v>
      </c>
      <c s="64" r="AF106">
        <v>118.171649</v>
      </c>
      <c s="64" r="AG106">
        <v>79.8457089999999</v>
      </c>
      <c s="64" r="AH106">
        <v>42.584378</v>
      </c>
      <c s="64" r="AI106">
        <v>1.06460899999999</v>
      </c>
      <c s="64" r="AJ106">
        <v>147.980714</v>
      </c>
      <c s="64" r="AK106">
        <v>324.705881999999</v>
      </c>
      <c s="64" r="AL106">
        <v>86.233365</v>
      </c>
      <c s="64" r="AM106">
        <v>545.080039</v>
      </c>
      <c s="64" r="AN106">
        <v>94.750241</v>
      </c>
      <c s="64" r="AO106">
        <v>76.65188</v>
      </c>
      <c s="64" r="AP106">
        <v>125.623915</v>
      </c>
      <c s="64" r="AQ106">
        <v>111.783992</v>
      </c>
      <c s="64" r="AR106">
        <v>71.328833</v>
      </c>
      <c s="64" r="AS106">
        <v>61.747348</v>
      </c>
      <c s="64" r="AT106">
        <v>3.19382799999999</v>
      </c>
      <c s="64" r="AU106">
        <v>118.171649</v>
      </c>
      <c s="64" r="AV106">
        <v>327.899711</v>
      </c>
      <c s="64" r="AW106">
        <v>99.008679</v>
      </c>
      <c s="64" r="AX106">
        <v>915.564126999999</v>
      </c>
      <c s="64" r="AY106">
        <v>25.5506269999999</v>
      </c>
      <c s="64" r="AZ106">
        <v>42.584378</v>
      </c>
      <c s="64" r="BA106">
        <v>51.1012539999999</v>
      </c>
      <c s="64" r="BB106">
        <v>89.427194</v>
      </c>
      <c s="64" r="BC106">
        <v>144.786885</v>
      </c>
      <c s="64" r="BD106">
        <v>157.562198999999</v>
      </c>
      <c s="64" r="BE106">
        <v>259.764705999999</v>
      </c>
      <c s="64" r="BF106">
        <v>144.786885</v>
      </c>
      <c s="64" r="BG106">
        <v>732.0</v>
      </c>
      <c s="64" r="BH106">
        <v>442.877530999999</v>
      </c>
      <c s="64" r="BI106">
        <v>12.775313</v>
      </c>
      <c s="64" r="BJ106">
        <v>21.292189</v>
      </c>
      <c s="64" r="BK106">
        <v>38.32594</v>
      </c>
      <c s="64" r="BL106">
        <v>46.8428159999999</v>
      </c>
      <c s="64" r="BM106">
        <v>21.292189</v>
      </c>
      <c s="64" r="BN106">
        <v>127.753134</v>
      </c>
      <c s="64" r="BO106">
        <v>110.719382999999</v>
      </c>
      <c s="64" r="BP106">
        <v>63.876567</v>
      </c>
      <c s="64" r="BQ106">
        <v>472.686596</v>
      </c>
      <c s="64" r="BR106">
        <v>12.775313</v>
      </c>
      <c s="64" r="BS106">
        <v>21.292189</v>
      </c>
      <c s="64" r="BT106">
        <v>12.775313</v>
      </c>
      <c s="64" r="BU106">
        <v>42.584378</v>
      </c>
      <c s="64" r="BV106">
        <v>123.494696</v>
      </c>
      <c s="64" r="BW106">
        <v>29.809065</v>
      </c>
      <c s="64" r="BX106">
        <v>149.045323</v>
      </c>
      <c s="64" r="BY106">
        <v>80.910318</v>
      </c>
      <c s="64" r="BZ106">
        <v>114.977821</v>
      </c>
      <c s="64" r="CA106">
        <v>0.0</v>
      </c>
      <c s="64" r="CB106">
        <v>4.25843799999999</v>
      </c>
      <c s="64" r="CC106">
        <v>0.0</v>
      </c>
      <c s="64" r="CD106">
        <v>8.51687599999999</v>
      </c>
      <c s="64" r="CE106">
        <v>4.25843799999999</v>
      </c>
      <c s="64" r="CF106">
        <v>12.775313</v>
      </c>
      <c s="64" r="CG106">
        <v>0.0</v>
      </c>
      <c s="64" r="CH106">
        <v>85.168756</v>
      </c>
      <c s="64" r="CI106">
        <v>455.652845</v>
      </c>
      <c s="64" r="CJ106">
        <v>17.0337509999999</v>
      </c>
      <c s="64" r="CK106">
        <v>29.809065</v>
      </c>
      <c s="64" r="CL106">
        <v>42.584378</v>
      </c>
      <c s="64" r="CM106">
        <v>72.393443</v>
      </c>
      <c s="64" r="CN106">
        <v>119.236258</v>
      </c>
      <c s="64" r="CO106">
        <v>140.528447</v>
      </c>
      <c s="64" r="CP106">
        <v>0.0</v>
      </c>
      <c s="64" r="CQ106">
        <v>34.0675019999999</v>
      </c>
      <c s="64" r="CR106">
        <v>344.933462</v>
      </c>
      <c s="64" r="CS106">
        <v>8.51687599999999</v>
      </c>
      <c s="64" r="CT106">
        <v>8.51687599999999</v>
      </c>
      <c s="64" r="CU106">
        <v>8.51687599999999</v>
      </c>
      <c s="64" r="CV106">
        <v>8.51687599999999</v>
      </c>
      <c s="64" r="CW106">
        <v>21.292189</v>
      </c>
      <c s="64" r="CX106">
        <v>4.25843799999999</v>
      </c>
      <c s="64" r="CY106">
        <v>259.764705999999</v>
      </c>
      <c s="64" r="CZ106">
        <v>25.5506269999999</v>
      </c>
    </row>
    <row customHeight="1" r="107" ht="15.0">
      <c t="s" s="62" r="A107">
        <v>1860</v>
      </c>
      <c t="s" s="62" r="B107">
        <v>1861</v>
      </c>
      <c t="s" s="62" r="C107">
        <v>1862</v>
      </c>
      <c t="s" s="62" r="D107">
        <v>1863</v>
      </c>
      <c t="s" s="62" r="E107">
        <v>1864</v>
      </c>
      <c t="s" s="62" r="F107">
        <v>1865</v>
      </c>
      <c t="s" s="63" r="G107">
        <v>1866</v>
      </c>
      <c t="s" s="62" r="H107">
        <v>1867</v>
      </c>
      <c s="64" r="I107">
        <v>383.0</v>
      </c>
      <c s="64" r="J107">
        <v>367.0</v>
      </c>
      <c s="64" r="K107">
        <v>395.0</v>
      </c>
      <c s="64" r="L107">
        <v>361.0</v>
      </c>
      <c s="64" r="M107">
        <v>347.0</v>
      </c>
      <c s="64" r="N107">
        <v>315.0</v>
      </c>
      <c s="64" r="O107">
        <v>6.34</v>
      </c>
      <c s="64" r="P107">
        <v>64.0</v>
      </c>
      <c s="64" r="Q107">
        <v>42.0</v>
      </c>
      <c s="64" r="R107">
        <v>60.0</v>
      </c>
      <c s="64" r="S107">
        <v>98.0</v>
      </c>
      <c s="64" r="T107">
        <v>81.0</v>
      </c>
      <c s="64" r="U107">
        <v>38.0</v>
      </c>
      <c s="64" r="V107">
        <v>49.0</v>
      </c>
      <c s="64" r="W107">
        <v>55.0</v>
      </c>
      <c s="64" r="X107">
        <v>75.0</v>
      </c>
      <c s="64" r="Y107">
        <v>93.0</v>
      </c>
      <c s="64" r="Z107">
        <v>71.0</v>
      </c>
      <c s="64" r="AA107">
        <v>24.0</v>
      </c>
      <c s="64" r="AB107">
        <v>190.0</v>
      </c>
      <c s="64" r="AC107">
        <v>36.0</v>
      </c>
      <c s="64" r="AD107">
        <v>21.0</v>
      </c>
      <c s="64" r="AE107">
        <v>28.0</v>
      </c>
      <c s="64" r="AF107">
        <v>47.0</v>
      </c>
      <c s="64" r="AG107">
        <v>43.0</v>
      </c>
      <c s="64" r="AH107">
        <v>14.0</v>
      </c>
      <c s="64" r="AI107">
        <v>1.0</v>
      </c>
      <c s="64" r="AJ107">
        <v>39.0</v>
      </c>
      <c s="64" r="AK107">
        <v>113.0</v>
      </c>
      <c s="64" r="AL107">
        <v>38.0</v>
      </c>
      <c s="64" r="AM107">
        <v>193.0</v>
      </c>
      <c s="64" r="AN107">
        <v>28.0</v>
      </c>
      <c s="64" r="AO107">
        <v>21.0</v>
      </c>
      <c s="64" r="AP107">
        <v>32.0</v>
      </c>
      <c s="64" r="AQ107">
        <v>51.0</v>
      </c>
      <c s="64" r="AR107">
        <v>38.0</v>
      </c>
      <c s="64" r="AS107">
        <v>23.0</v>
      </c>
      <c s="64" r="AT107">
        <v>0.0</v>
      </c>
      <c s="64" r="AU107">
        <v>34.0</v>
      </c>
      <c s="64" r="AV107">
        <v>111.0</v>
      </c>
      <c s="64" r="AW107">
        <v>48.0</v>
      </c>
      <c s="64" r="AX107">
        <v>336.0</v>
      </c>
      <c s="64" r="AY107">
        <v>16.0</v>
      </c>
      <c s="64" r="AZ107">
        <v>16.0</v>
      </c>
      <c s="64" r="BA107">
        <v>20.0</v>
      </c>
      <c s="64" r="BB107">
        <v>32.0</v>
      </c>
      <c s="64" r="BC107">
        <v>44.0</v>
      </c>
      <c s="64" r="BD107">
        <v>32.0</v>
      </c>
      <c s="64" r="BE107">
        <v>128.0</v>
      </c>
      <c s="64" r="BF107">
        <v>48.0</v>
      </c>
      <c s="64" r="BG107">
        <v>316.0</v>
      </c>
      <c s="64" r="BH107">
        <v>160.0</v>
      </c>
      <c s="64" r="BI107">
        <v>16.0</v>
      </c>
      <c s="64" r="BJ107">
        <v>8.0</v>
      </c>
      <c s="64" r="BK107">
        <v>12.0</v>
      </c>
      <c s="64" r="BL107">
        <v>16.0</v>
      </c>
      <c s="64" r="BM107">
        <v>0.0</v>
      </c>
      <c s="64" r="BN107">
        <v>28.0</v>
      </c>
      <c s="64" r="BO107">
        <v>68.0</v>
      </c>
      <c s="64" r="BP107">
        <v>12.0</v>
      </c>
      <c s="64" r="BQ107">
        <v>176.0</v>
      </c>
      <c s="64" r="BR107">
        <v>0.0</v>
      </c>
      <c s="64" r="BS107">
        <v>8.0</v>
      </c>
      <c s="64" r="BT107">
        <v>8.0</v>
      </c>
      <c s="64" r="BU107">
        <v>16.0</v>
      </c>
      <c s="64" r="BV107">
        <v>44.0</v>
      </c>
      <c s="64" r="BW107">
        <v>4.0</v>
      </c>
      <c s="64" r="BX107">
        <v>60.0</v>
      </c>
      <c s="64" r="BY107">
        <v>36.0</v>
      </c>
      <c s="64" r="BZ107">
        <v>24.0</v>
      </c>
      <c s="64" r="CA107">
        <v>0.0</v>
      </c>
      <c s="64" r="CB107">
        <v>0.0</v>
      </c>
      <c s="64" r="CC107">
        <v>0.0</v>
      </c>
      <c s="64" r="CD107">
        <v>0.0</v>
      </c>
      <c s="64" r="CE107">
        <v>0.0</v>
      </c>
      <c s="64" r="CF107">
        <v>0.0</v>
      </c>
      <c s="64" r="CG107">
        <v>0.0</v>
      </c>
      <c s="64" r="CH107">
        <v>24.0</v>
      </c>
      <c s="64" r="CI107">
        <v>148.0</v>
      </c>
      <c s="64" r="CJ107">
        <v>16.0</v>
      </c>
      <c s="64" r="CK107">
        <v>12.0</v>
      </c>
      <c s="64" r="CL107">
        <v>12.0</v>
      </c>
      <c s="64" r="CM107">
        <v>32.0</v>
      </c>
      <c s="64" r="CN107">
        <v>32.0</v>
      </c>
      <c s="64" r="CO107">
        <v>32.0</v>
      </c>
      <c s="64" r="CP107">
        <v>0.0</v>
      </c>
      <c s="64" r="CQ107">
        <v>12.0</v>
      </c>
      <c s="64" r="CR107">
        <v>164.0</v>
      </c>
      <c s="64" r="CS107">
        <v>0.0</v>
      </c>
      <c s="64" r="CT107">
        <v>4.0</v>
      </c>
      <c s="64" r="CU107">
        <v>8.0</v>
      </c>
      <c s="64" r="CV107">
        <v>0.0</v>
      </c>
      <c s="64" r="CW107">
        <v>12.0</v>
      </c>
      <c s="64" r="CX107">
        <v>0.0</v>
      </c>
      <c s="64" r="CY107">
        <v>128.0</v>
      </c>
      <c s="64" r="CZ107">
        <v>12.0</v>
      </c>
    </row>
    <row customHeight="1" r="108" ht="15.0">
      <c t="s" s="62" r="A108">
        <v>1868</v>
      </c>
      <c t="s" s="62" r="B108">
        <v>1869</v>
      </c>
      <c t="s" s="62" r="C108">
        <v>1870</v>
      </c>
      <c t="s" s="62" r="D108">
        <v>1871</v>
      </c>
      <c t="s" s="62" r="E108">
        <v>1872</v>
      </c>
      <c t="s" s="62" r="F108">
        <v>1873</v>
      </c>
      <c t="s" s="63" r="G108">
        <v>1874</v>
      </c>
      <c t="s" s="62" r="H108">
        <v>1875</v>
      </c>
      <c s="64" r="I108">
        <v>56.0</v>
      </c>
      <c s="64" r="J108">
        <v>62.0</v>
      </c>
      <c s="64" r="K108">
        <v>64.0</v>
      </c>
      <c s="64" r="L108">
        <v>62.0</v>
      </c>
      <c s="64" r="M108">
        <v>79.0</v>
      </c>
      <c s="64" r="N108">
        <v>82.0</v>
      </c>
      <c s="64" r="O108">
        <v>0.04</v>
      </c>
      <c s="64" r="P108">
        <v>9.163636</v>
      </c>
      <c s="64" r="Q108">
        <v>7.12727299999999</v>
      </c>
      <c s="64" r="R108">
        <v>13.236364</v>
      </c>
      <c s="64" r="S108">
        <v>10.181818</v>
      </c>
      <c s="64" r="T108">
        <v>12.218182</v>
      </c>
      <c s="64" r="U108">
        <v>4.072727</v>
      </c>
      <c s="64" r="V108">
        <v>12.0</v>
      </c>
      <c s="64" r="W108">
        <v>10.0</v>
      </c>
      <c s="64" r="X108">
        <v>15.0</v>
      </c>
      <c s="64" r="Y108">
        <v>10.0</v>
      </c>
      <c s="64" r="Z108">
        <v>5.0</v>
      </c>
      <c s="64" r="AA108">
        <v>10.0</v>
      </c>
      <c s="64" r="AB108">
        <v>27.4909089999999</v>
      </c>
      <c s="64" r="AC108">
        <v>7.12727299999999</v>
      </c>
      <c s="64" r="AD108">
        <v>3.054545</v>
      </c>
      <c s="64" r="AE108">
        <v>7.12727299999999</v>
      </c>
      <c s="64" r="AF108">
        <v>4.072727</v>
      </c>
      <c s="64" r="AG108">
        <v>4.072727</v>
      </c>
      <c s="64" r="AH108">
        <v>2.03636399999999</v>
      </c>
      <c s="64" r="AI108">
        <v>0.0</v>
      </c>
      <c s="64" r="AJ108">
        <v>8.145455</v>
      </c>
      <c s="64" r="AK108">
        <v>15.272727</v>
      </c>
      <c s="64" r="AL108">
        <v>4.072727</v>
      </c>
      <c s="64" r="AM108">
        <v>28.509091</v>
      </c>
      <c s="64" r="AN108">
        <v>2.03636399999999</v>
      </c>
      <c s="64" r="AO108">
        <v>4.072727</v>
      </c>
      <c s="64" r="AP108">
        <v>6.109091</v>
      </c>
      <c s="64" r="AQ108">
        <v>6.109091</v>
      </c>
      <c s="64" r="AR108">
        <v>8.145455</v>
      </c>
      <c s="64" r="AS108">
        <v>2.03636399999999</v>
      </c>
      <c s="64" r="AT108">
        <v>0.0</v>
      </c>
      <c s="64" r="AU108">
        <v>3.054545</v>
      </c>
      <c s="64" r="AV108">
        <v>18.327273</v>
      </c>
      <c s="64" r="AW108">
        <v>7.12727299999999</v>
      </c>
      <c s="64" r="AX108">
        <v>40.7272729999999</v>
      </c>
      <c s="64" r="AY108">
        <v>0.0</v>
      </c>
      <c s="64" r="AZ108">
        <v>0.0</v>
      </c>
      <c s="64" r="BA108">
        <v>4.072727</v>
      </c>
      <c s="64" r="BB108">
        <v>8.145455</v>
      </c>
      <c s="64" r="BC108">
        <v>8.145455</v>
      </c>
      <c s="64" r="BD108">
        <v>0.0</v>
      </c>
      <c s="64" r="BE108">
        <v>16.2909089999999</v>
      </c>
      <c s="64" r="BF108">
        <v>4.072727</v>
      </c>
      <c s="64" r="BG108">
        <v>48.0</v>
      </c>
      <c s="64" r="BH108">
        <v>16.2909089999999</v>
      </c>
      <c s="64" r="BI108">
        <v>0.0</v>
      </c>
      <c s="64" r="BJ108">
        <v>0.0</v>
      </c>
      <c s="64" r="BK108">
        <v>4.072727</v>
      </c>
      <c s="64" r="BL108">
        <v>4.072727</v>
      </c>
      <c s="64" r="BM108">
        <v>0.0</v>
      </c>
      <c s="64" r="BN108">
        <v>0.0</v>
      </c>
      <c s="64" r="BO108">
        <v>8.145455</v>
      </c>
      <c s="64" r="BP108">
        <v>0.0</v>
      </c>
      <c s="64" r="BQ108">
        <v>24.436364</v>
      </c>
      <c s="64" r="BR108">
        <v>0.0</v>
      </c>
      <c s="64" r="BS108">
        <v>0.0</v>
      </c>
      <c s="64" r="BT108">
        <v>0.0</v>
      </c>
      <c s="64" r="BU108">
        <v>4.072727</v>
      </c>
      <c s="64" r="BV108">
        <v>8.145455</v>
      </c>
      <c s="64" r="BW108">
        <v>0.0</v>
      </c>
      <c s="64" r="BX108">
        <v>8.145455</v>
      </c>
      <c s="64" r="BY108">
        <v>4.072727</v>
      </c>
      <c s="64" r="BZ108">
        <v>0.0</v>
      </c>
      <c s="64" r="CA108">
        <v>0.0</v>
      </c>
      <c s="64" r="CB108">
        <v>0.0</v>
      </c>
      <c s="64" r="CC108">
        <v>0.0</v>
      </c>
      <c s="64" r="CD108">
        <v>0.0</v>
      </c>
      <c s="64" r="CE108">
        <v>0.0</v>
      </c>
      <c s="64" r="CF108">
        <v>0.0</v>
      </c>
      <c s="64" r="CG108">
        <v>0.0</v>
      </c>
      <c s="64" r="CH108">
        <v>0.0</v>
      </c>
      <c s="64" r="CI108">
        <v>20.363636</v>
      </c>
      <c s="64" r="CJ108">
        <v>0.0</v>
      </c>
      <c s="64" r="CK108">
        <v>0.0</v>
      </c>
      <c s="64" r="CL108">
        <v>4.072727</v>
      </c>
      <c s="64" r="CM108">
        <v>4.072727</v>
      </c>
      <c s="64" r="CN108">
        <v>8.145455</v>
      </c>
      <c s="64" r="CO108">
        <v>0.0</v>
      </c>
      <c s="64" r="CP108">
        <v>0.0</v>
      </c>
      <c s="64" r="CQ108">
        <v>4.072727</v>
      </c>
      <c s="64" r="CR108">
        <v>20.363636</v>
      </c>
      <c s="64" r="CS108">
        <v>0.0</v>
      </c>
      <c s="64" r="CT108">
        <v>0.0</v>
      </c>
      <c s="64" r="CU108">
        <v>0.0</v>
      </c>
      <c s="64" r="CV108">
        <v>4.072727</v>
      </c>
      <c s="64" r="CW108">
        <v>0.0</v>
      </c>
      <c s="64" r="CX108">
        <v>0.0</v>
      </c>
      <c s="64" r="CY108">
        <v>16.2909089999999</v>
      </c>
      <c s="64" r="CZ108">
        <v>0.0</v>
      </c>
    </row>
    <row customHeight="1" r="109" ht="15.0">
      <c t="s" s="62" r="A109">
        <v>1876</v>
      </c>
      <c t="s" s="62" r="B109">
        <v>1877</v>
      </c>
      <c t="s" s="62" r="C109">
        <v>1878</v>
      </c>
      <c t="s" s="62" r="D109">
        <v>1879</v>
      </c>
      <c t="s" s="62" r="E109">
        <v>1880</v>
      </c>
      <c t="s" s="62" r="F109">
        <v>1881</v>
      </c>
      <c t="s" s="63" r="G109">
        <v>1882</v>
      </c>
      <c t="s" s="62" r="H109">
        <v>1883</v>
      </c>
      <c s="64" r="I109">
        <v>3728.0</v>
      </c>
      <c s="64" r="J109">
        <v>3165.0</v>
      </c>
      <c s="64" r="K109">
        <v>2773.0</v>
      </c>
      <c s="64" r="L109">
        <v>2621.0</v>
      </c>
      <c s="64" r="M109">
        <v>2148.0</v>
      </c>
      <c s="64" r="N109">
        <v>1573.0</v>
      </c>
      <c s="64" r="O109">
        <v>23.92</v>
      </c>
      <c s="64" r="P109">
        <v>717.0</v>
      </c>
      <c s="64" r="Q109">
        <v>613.0</v>
      </c>
      <c s="64" r="R109">
        <v>813.0</v>
      </c>
      <c s="64" r="S109">
        <v>748.0</v>
      </c>
      <c s="64" r="T109">
        <v>507.0</v>
      </c>
      <c s="64" r="U109">
        <v>330.0</v>
      </c>
      <c s="64" r="V109">
        <v>696.0</v>
      </c>
      <c s="64" r="W109">
        <v>519.0</v>
      </c>
      <c s="64" r="X109">
        <v>770.0</v>
      </c>
      <c s="64" r="Y109">
        <v>567.0</v>
      </c>
      <c s="64" r="Z109">
        <v>349.0</v>
      </c>
      <c s="64" r="AA109">
        <v>264.0</v>
      </c>
      <c s="64" r="AB109">
        <v>1765.0</v>
      </c>
      <c s="64" r="AC109">
        <v>366.0</v>
      </c>
      <c s="64" r="AD109">
        <v>292.0</v>
      </c>
      <c s="64" r="AE109">
        <v>415.0</v>
      </c>
      <c s="64" r="AF109">
        <v>357.0</v>
      </c>
      <c s="64" r="AG109">
        <v>237.0</v>
      </c>
      <c s="64" r="AH109">
        <v>93.0</v>
      </c>
      <c s="64" r="AI109">
        <v>5.0</v>
      </c>
      <c s="64" r="AJ109">
        <v>473.0</v>
      </c>
      <c s="64" r="AK109">
        <v>1056.0</v>
      </c>
      <c s="64" r="AL109">
        <v>236.0</v>
      </c>
      <c s="64" r="AM109">
        <v>1963.0</v>
      </c>
      <c s="64" r="AN109">
        <v>351.0</v>
      </c>
      <c s="64" r="AO109">
        <v>321.0</v>
      </c>
      <c s="64" r="AP109">
        <v>398.0</v>
      </c>
      <c s="64" r="AQ109">
        <v>391.0</v>
      </c>
      <c s="64" r="AR109">
        <v>270.0</v>
      </c>
      <c s="64" r="AS109">
        <v>190.0</v>
      </c>
      <c s="64" r="AT109">
        <v>42.0</v>
      </c>
      <c s="64" r="AU109">
        <v>462.0</v>
      </c>
      <c s="64" r="AV109">
        <v>1112.0</v>
      </c>
      <c s="64" r="AW109">
        <v>389.0</v>
      </c>
      <c s="64" r="AX109">
        <v>3024.0</v>
      </c>
      <c s="64" r="AY109">
        <v>8.0</v>
      </c>
      <c s="64" r="AZ109">
        <v>132.0</v>
      </c>
      <c s="64" r="BA109">
        <v>140.0</v>
      </c>
      <c s="64" r="BB109">
        <v>464.0</v>
      </c>
      <c s="64" r="BC109">
        <v>608.0</v>
      </c>
      <c s="64" r="BD109">
        <v>444.0</v>
      </c>
      <c s="64" r="BE109">
        <v>896.0</v>
      </c>
      <c s="64" r="BF109">
        <v>332.0</v>
      </c>
      <c s="64" r="BG109">
        <v>2497.0</v>
      </c>
      <c s="64" r="BH109">
        <v>1380.0</v>
      </c>
      <c s="64" r="BI109">
        <v>8.0</v>
      </c>
      <c s="64" r="BJ109">
        <v>88.0</v>
      </c>
      <c s="64" r="BK109">
        <v>76.0</v>
      </c>
      <c s="64" r="BL109">
        <v>244.0</v>
      </c>
      <c s="64" r="BM109">
        <v>120.0</v>
      </c>
      <c s="64" r="BN109">
        <v>348.0</v>
      </c>
      <c s="64" r="BO109">
        <v>376.0</v>
      </c>
      <c s="64" r="BP109">
        <v>120.0</v>
      </c>
      <c s="64" r="BQ109">
        <v>1644.0</v>
      </c>
      <c s="64" r="BR109">
        <v>0.0</v>
      </c>
      <c s="64" r="BS109">
        <v>44.0</v>
      </c>
      <c s="64" r="BT109">
        <v>64.0</v>
      </c>
      <c s="64" r="BU109">
        <v>220.0</v>
      </c>
      <c s="64" r="BV109">
        <v>488.0</v>
      </c>
      <c s="64" r="BW109">
        <v>96.0</v>
      </c>
      <c s="64" r="BX109">
        <v>520.0</v>
      </c>
      <c s="64" r="BY109">
        <v>212.0</v>
      </c>
      <c s="64" r="BZ109">
        <v>428.0</v>
      </c>
      <c s="64" r="CA109">
        <v>0.0</v>
      </c>
      <c s="64" r="CB109">
        <v>0.0</v>
      </c>
      <c s="64" r="CC109">
        <v>0.0</v>
      </c>
      <c s="64" r="CD109">
        <v>40.0</v>
      </c>
      <c s="64" r="CE109">
        <v>88.0</v>
      </c>
      <c s="64" r="CF109">
        <v>108.0</v>
      </c>
      <c s="64" r="CG109">
        <v>0.0</v>
      </c>
      <c s="64" r="CH109">
        <v>192.0</v>
      </c>
      <c s="64" r="CI109">
        <v>1500.0</v>
      </c>
      <c s="64" r="CJ109">
        <v>8.0</v>
      </c>
      <c s="64" r="CK109">
        <v>120.0</v>
      </c>
      <c s="64" r="CL109">
        <v>124.0</v>
      </c>
      <c s="64" r="CM109">
        <v>388.0</v>
      </c>
      <c s="64" r="CN109">
        <v>468.0</v>
      </c>
      <c s="64" r="CO109">
        <v>308.0</v>
      </c>
      <c s="64" r="CP109">
        <v>4.0</v>
      </c>
      <c s="64" r="CQ109">
        <v>80.0</v>
      </c>
      <c s="64" r="CR109">
        <v>1096.0</v>
      </c>
      <c s="64" r="CS109">
        <v>0.0</v>
      </c>
      <c s="64" r="CT109">
        <v>12.0</v>
      </c>
      <c s="64" r="CU109">
        <v>16.0</v>
      </c>
      <c s="64" r="CV109">
        <v>36.0</v>
      </c>
      <c s="64" r="CW109">
        <v>52.0</v>
      </c>
      <c s="64" r="CX109">
        <v>28.0</v>
      </c>
      <c s="64" r="CY109">
        <v>892.0</v>
      </c>
      <c s="64" r="CZ109">
        <v>60.0</v>
      </c>
    </row>
    <row customHeight="1" r="110" ht="15.0">
      <c t="s" s="62" r="A110">
        <v>1884</v>
      </c>
      <c t="s" s="62" r="B110">
        <v>1885</v>
      </c>
      <c t="s" s="62" r="C110">
        <v>1886</v>
      </c>
      <c t="s" s="62" r="D110">
        <v>1887</v>
      </c>
      <c t="s" s="62" r="E110">
        <v>1888</v>
      </c>
      <c t="s" s="62" r="F110">
        <v>1889</v>
      </c>
      <c t="s" s="63" r="G110">
        <v>1890</v>
      </c>
      <c t="s" s="62" r="H110">
        <v>1891</v>
      </c>
      <c s="64" r="I110">
        <v>186.0</v>
      </c>
      <c s="64" r="J110">
        <v>185.0</v>
      </c>
      <c s="64" r="K110">
        <v>198.0</v>
      </c>
      <c s="64" r="L110">
        <v>197.0</v>
      </c>
      <c s="64" r="M110">
        <v>206.0</v>
      </c>
      <c s="64" r="N110">
        <v>224.0</v>
      </c>
      <c s="64" r="O110">
        <v>8.02</v>
      </c>
      <c s="64" r="P110">
        <v>38.585106</v>
      </c>
      <c s="64" r="Q110">
        <v>21.765957</v>
      </c>
      <c s="64" r="R110">
        <v>34.6276599999999</v>
      </c>
      <c s="64" r="S110">
        <v>37.595745</v>
      </c>
      <c s="64" r="T110">
        <v>34.6276599999999</v>
      </c>
      <c s="64" r="U110">
        <v>18.797872</v>
      </c>
      <c s="64" r="V110">
        <v>28.0</v>
      </c>
      <c s="64" r="W110">
        <v>44.0</v>
      </c>
      <c s="64" r="X110">
        <v>23.0</v>
      </c>
      <c s="64" r="Y110">
        <v>39.0</v>
      </c>
      <c s="64" r="Z110">
        <v>36.0</v>
      </c>
      <c s="64" r="AA110">
        <v>15.0</v>
      </c>
      <c s="64" r="AB110">
        <v>82.1170209999999</v>
      </c>
      <c s="64" r="AC110">
        <v>16.8191489999999</v>
      </c>
      <c s="64" r="AD110">
        <v>6.92553199999999</v>
      </c>
      <c s="64" r="AE110">
        <v>18.797872</v>
      </c>
      <c s="64" r="AF110">
        <v>13.8510639999999</v>
      </c>
      <c s="64" r="AG110">
        <v>21.765957</v>
      </c>
      <c s="64" r="AH110">
        <v>3.957447</v>
      </c>
      <c s="64" r="AI110">
        <v>0.0</v>
      </c>
      <c s="64" r="AJ110">
        <v>18.797872</v>
      </c>
      <c s="64" r="AK110">
        <v>48.478723</v>
      </c>
      <c s="64" r="AL110">
        <v>14.840426</v>
      </c>
      <c s="64" r="AM110">
        <v>103.882979</v>
      </c>
      <c s="64" r="AN110">
        <v>21.765957</v>
      </c>
      <c s="64" r="AO110">
        <v>14.840426</v>
      </c>
      <c s="64" r="AP110">
        <v>15.829787</v>
      </c>
      <c s="64" r="AQ110">
        <v>23.744681</v>
      </c>
      <c s="64" r="AR110">
        <v>12.8617019999999</v>
      </c>
      <c s="64" r="AS110">
        <v>12.8617019999999</v>
      </c>
      <c s="64" r="AT110">
        <v>1.978723</v>
      </c>
      <c s="64" r="AU110">
        <v>27.7021279999999</v>
      </c>
      <c s="64" r="AV110">
        <v>53.4255319999999</v>
      </c>
      <c s="64" r="AW110">
        <v>22.755319</v>
      </c>
      <c s="64" r="AX110">
        <v>138.510638</v>
      </c>
      <c s="64" r="AY110">
        <v>11.8723399999999</v>
      </c>
      <c s="64" r="AZ110">
        <v>11.8723399999999</v>
      </c>
      <c s="64" r="BA110">
        <v>0.0</v>
      </c>
      <c s="64" r="BB110">
        <v>0.0</v>
      </c>
      <c s="64" r="BC110">
        <v>23.744681</v>
      </c>
      <c s="64" r="BD110">
        <v>31.6595739999999</v>
      </c>
      <c s="64" r="BE110">
        <v>55.4042549999999</v>
      </c>
      <c s="64" r="BF110">
        <v>3.957447</v>
      </c>
      <c s="64" r="BG110">
        <v>172.0</v>
      </c>
      <c s="64" r="BH110">
        <v>59.361702</v>
      </c>
      <c s="64" r="BI110">
        <v>7.914894</v>
      </c>
      <c s="64" r="BJ110">
        <v>0.0</v>
      </c>
      <c s="64" r="BK110">
        <v>0.0</v>
      </c>
      <c s="64" r="BL110">
        <v>0.0</v>
      </c>
      <c s="64" r="BM110">
        <v>0.0</v>
      </c>
      <c s="64" r="BN110">
        <v>27.7021279999999</v>
      </c>
      <c s="64" r="BO110">
        <v>23.744681</v>
      </c>
      <c s="64" r="BP110">
        <v>0.0</v>
      </c>
      <c s="64" r="BQ110">
        <v>79.148936</v>
      </c>
      <c s="64" r="BR110">
        <v>3.957447</v>
      </c>
      <c s="64" r="BS110">
        <v>11.8723399999999</v>
      </c>
      <c s="64" r="BT110">
        <v>0.0</v>
      </c>
      <c s="64" r="BU110">
        <v>0.0</v>
      </c>
      <c s="64" r="BV110">
        <v>23.744681</v>
      </c>
      <c s="64" r="BW110">
        <v>3.957447</v>
      </c>
      <c s="64" r="BX110">
        <v>31.6595739999999</v>
      </c>
      <c s="64" r="BY110">
        <v>3.957447</v>
      </c>
      <c s="64" r="BZ110">
        <v>19.787234</v>
      </c>
      <c s="64" r="CA110">
        <v>0.0</v>
      </c>
      <c s="64" r="CB110">
        <v>7.914894</v>
      </c>
      <c s="64" r="CC110">
        <v>0.0</v>
      </c>
      <c s="64" r="CD110">
        <v>0.0</v>
      </c>
      <c s="64" r="CE110">
        <v>3.957447</v>
      </c>
      <c s="64" r="CF110">
        <v>7.914894</v>
      </c>
      <c s="64" r="CG110">
        <v>0.0</v>
      </c>
      <c s="64" r="CH110">
        <v>0.0</v>
      </c>
      <c s="64" r="CI110">
        <v>55.4042549999999</v>
      </c>
      <c s="64" r="CJ110">
        <v>7.914894</v>
      </c>
      <c s="64" r="CK110">
        <v>3.957447</v>
      </c>
      <c s="64" r="CL110">
        <v>0.0</v>
      </c>
      <c s="64" r="CM110">
        <v>0.0</v>
      </c>
      <c s="64" r="CN110">
        <v>19.787234</v>
      </c>
      <c s="64" r="CO110">
        <v>23.744681</v>
      </c>
      <c s="64" r="CP110">
        <v>0.0</v>
      </c>
      <c s="64" r="CQ110">
        <v>0.0</v>
      </c>
      <c s="64" r="CR110">
        <v>63.319149</v>
      </c>
      <c s="64" r="CS110">
        <v>3.957447</v>
      </c>
      <c s="64" r="CT110">
        <v>0.0</v>
      </c>
      <c s="64" r="CU110">
        <v>0.0</v>
      </c>
      <c s="64" r="CV110">
        <v>0.0</v>
      </c>
      <c s="64" r="CW110">
        <v>0.0</v>
      </c>
      <c s="64" r="CX110">
        <v>0.0</v>
      </c>
      <c s="64" r="CY110">
        <v>55.4042549999999</v>
      </c>
      <c s="64" r="CZ110">
        <v>3.957447</v>
      </c>
    </row>
    <row customHeight="1" r="111" ht="15.0">
      <c t="s" s="62" r="A111">
        <v>1892</v>
      </c>
      <c t="s" s="62" r="B111">
        <v>1893</v>
      </c>
      <c t="s" s="62" r="C111">
        <v>1894</v>
      </c>
      <c t="s" s="62" r="D111">
        <v>1895</v>
      </c>
      <c t="s" s="62" r="E111">
        <v>1896</v>
      </c>
      <c t="s" s="62" r="F111">
        <v>1897</v>
      </c>
      <c t="s" s="63" r="G111">
        <v>1898</v>
      </c>
      <c t="s" s="62" r="H111">
        <v>1899</v>
      </c>
      <c s="64" r="I111">
        <v>1211.0</v>
      </c>
      <c s="64" r="J111">
        <v>1123.0</v>
      </c>
      <c s="64" r="K111">
        <v>996.0</v>
      </c>
      <c s="64" r="L111">
        <v>829.0</v>
      </c>
      <c s="64" r="M111">
        <v>889.0</v>
      </c>
      <c s="64" r="N111">
        <v>920.0</v>
      </c>
      <c s="64" r="O111">
        <v>8.69</v>
      </c>
      <c s="64" r="P111">
        <v>226.198937</v>
      </c>
      <c s="64" r="Q111">
        <v>162.53593</v>
      </c>
      <c s="64" r="R111">
        <v>238.349781</v>
      </c>
      <c s="64" r="S111">
        <v>240.996039</v>
      </c>
      <c s="64" r="T111">
        <v>196.927931</v>
      </c>
      <c s="64" r="U111">
        <v>145.991381999999</v>
      </c>
      <c s="64" r="V111">
        <v>208.0</v>
      </c>
      <c s="64" r="W111">
        <v>200.0</v>
      </c>
      <c s="64" r="X111">
        <v>215.0</v>
      </c>
      <c s="64" r="Y111">
        <v>194.0</v>
      </c>
      <c s="64" r="Z111">
        <v>180.0</v>
      </c>
      <c s="64" r="AA111">
        <v>126.0</v>
      </c>
      <c s="64" r="AB111">
        <v>574.885641999999</v>
      </c>
      <c s="64" r="AC111">
        <v>112.08437</v>
      </c>
      <c s="64" r="AD111">
        <v>80.7730559999999</v>
      </c>
      <c s="64" r="AE111">
        <v>110.074397</v>
      </c>
      <c s="64" r="AF111">
        <v>123.871568999999</v>
      </c>
      <c s="64" r="AG111">
        <v>85.8232679999999</v>
      </c>
      <c s="64" r="AH111">
        <v>60.58232</v>
      </c>
      <c s="64" r="AI111">
        <v>1.676663</v>
      </c>
      <c s="64" r="AJ111">
        <v>145.405656999999</v>
      </c>
      <c s="64" r="AK111">
        <v>324.132601</v>
      </c>
      <c s="64" r="AL111">
        <v>105.347382999999</v>
      </c>
      <c s="64" r="AM111">
        <v>636.114358</v>
      </c>
      <c s="64" r="AN111">
        <v>114.114566999999</v>
      </c>
      <c s="64" r="AO111">
        <v>81.7628739999999</v>
      </c>
      <c s="64" r="AP111">
        <v>128.275384</v>
      </c>
      <c s="64" r="AQ111">
        <v>117.12447</v>
      </c>
      <c s="64" r="AR111">
        <v>111.104663</v>
      </c>
      <c s="64" r="AS111">
        <v>73.6521999999999</v>
      </c>
      <c s="64" r="AT111">
        <v>10.0802</v>
      </c>
      <c s="64" r="AU111">
        <v>141.345263999999</v>
      </c>
      <c s="64" r="AV111">
        <v>357.504448</v>
      </c>
      <c s="64" r="AW111">
        <v>137.264647</v>
      </c>
      <c s="64" r="AX111">
        <v>985.518242999999</v>
      </c>
      <c s="64" r="AY111">
        <v>12.120509</v>
      </c>
      <c s="64" r="AZ111">
        <v>32.3213569999999</v>
      </c>
      <c s="64" r="BA111">
        <v>51.148516</v>
      </c>
      <c s="64" r="BB111">
        <v>117.164918</v>
      </c>
      <c s="64" r="BC111">
        <v>145.446104999999</v>
      </c>
      <c s="64" r="BD111">
        <v>161.525888</v>
      </c>
      <c s="64" r="BE111">
        <v>352.706651</v>
      </c>
      <c s="64" r="BF111">
        <v>113.084301</v>
      </c>
      <c s="64" r="BG111">
        <v>892.0</v>
      </c>
      <c s="64" r="BH111">
        <v>455.125025999999</v>
      </c>
      <c s="64" r="BI111">
        <v>4.04016999999999</v>
      </c>
      <c s="64" r="BJ111">
        <v>4.04016999999999</v>
      </c>
      <c s="64" r="BK111">
        <v>30.947668</v>
      </c>
      <c s="64" r="BL111">
        <v>52.522204</v>
      </c>
      <c s="64" r="BM111">
        <v>28.2811869999999</v>
      </c>
      <c s="64" r="BN111">
        <v>137.325318</v>
      </c>
      <c s="64" r="BO111">
        <v>145.446104999999</v>
      </c>
      <c s="64" r="BP111">
        <v>52.522204</v>
      </c>
      <c s="64" r="BQ111">
        <v>530.393217</v>
      </c>
      <c s="64" r="BR111">
        <v>8.080339</v>
      </c>
      <c s="64" r="BS111">
        <v>28.2811869999999</v>
      </c>
      <c s="64" r="BT111">
        <v>20.200848</v>
      </c>
      <c s="64" r="BU111">
        <v>64.642713</v>
      </c>
      <c s="64" r="BV111">
        <v>117.164918</v>
      </c>
      <c s="64" r="BW111">
        <v>24.2005699999999</v>
      </c>
      <c s="64" r="BX111">
        <v>207.260546</v>
      </c>
      <c s="64" r="BY111">
        <v>60.5620959999999</v>
      </c>
      <c s="64" r="BZ111">
        <v>125.164362</v>
      </c>
      <c s="64" r="CA111">
        <v>0.0</v>
      </c>
      <c s="64" r="CB111">
        <v>0.0</v>
      </c>
      <c s="64" r="CC111">
        <v>0.0</v>
      </c>
      <c s="64" r="CD111">
        <v>0.0</v>
      </c>
      <c s="64" r="CE111">
        <v>28.2811869999999</v>
      </c>
      <c s="64" r="CF111">
        <v>28.240739</v>
      </c>
      <c s="64" r="CG111">
        <v>0.0</v>
      </c>
      <c s="64" r="CH111">
        <v>68.642435</v>
      </c>
      <c s="64" r="CI111">
        <v>383.775662</v>
      </c>
      <c s="64" r="CJ111">
        <v>12.120509</v>
      </c>
      <c s="64" r="CK111">
        <v>24.2410169999999</v>
      </c>
      <c s="64" r="CL111">
        <v>32.3213569999999</v>
      </c>
      <c s="64" r="CM111">
        <v>92.9239</v>
      </c>
      <c s="64" r="CN111">
        <v>92.9239</v>
      </c>
      <c s="64" r="CO111">
        <v>109.044130999999</v>
      </c>
      <c s="64" r="CP111">
        <v>0.0</v>
      </c>
      <c s="64" r="CQ111">
        <v>20.200848</v>
      </c>
      <c s="64" r="CR111">
        <v>476.578218999999</v>
      </c>
      <c s="64" r="CS111">
        <v>0.0</v>
      </c>
      <c s="64" r="CT111">
        <v>8.080339</v>
      </c>
      <c s="64" r="CU111">
        <v>18.8271599999999</v>
      </c>
      <c s="64" r="CV111">
        <v>24.2410169999999</v>
      </c>
      <c s="64" r="CW111">
        <v>24.2410169999999</v>
      </c>
      <c s="64" r="CX111">
        <v>24.2410169999999</v>
      </c>
      <c s="64" r="CY111">
        <v>352.706651</v>
      </c>
      <c s="64" r="CZ111">
        <v>24.2410169999999</v>
      </c>
    </row>
    <row customHeight="1" r="112" ht="15.0">
      <c t="s" s="62" r="A112">
        <v>1900</v>
      </c>
      <c t="s" s="62" r="B112">
        <v>1901</v>
      </c>
      <c t="s" s="62" r="C112">
        <v>1902</v>
      </c>
      <c t="s" s="62" r="D112">
        <v>1903</v>
      </c>
      <c t="s" s="62" r="E112">
        <v>1904</v>
      </c>
      <c t="s" s="62" r="F112">
        <v>1905</v>
      </c>
      <c t="s" s="63" r="G112">
        <v>1906</v>
      </c>
      <c t="s" s="62" r="H112">
        <v>1907</v>
      </c>
      <c s="64" r="I112">
        <v>302.0</v>
      </c>
      <c s="64" r="J112">
        <v>216.0</v>
      </c>
      <c s="64" r="K112">
        <v>174.0</v>
      </c>
      <c s="64" r="L112">
        <v>207.0</v>
      </c>
      <c s="64" r="M112">
        <v>223.0</v>
      </c>
      <c s="64" r="N112">
        <v>284.0</v>
      </c>
      <c s="64" r="O112">
        <v>4.47</v>
      </c>
      <c s="64" r="P112">
        <v>66.996587</v>
      </c>
      <c s="64" r="Q112">
        <v>30.921502</v>
      </c>
      <c s="64" r="R112">
        <v>71.119454</v>
      </c>
      <c s="64" r="S112">
        <v>58.7508529999999</v>
      </c>
      <c s="64" r="T112">
        <v>42.2593859999999</v>
      </c>
      <c s="64" r="U112">
        <v>31.9522179999999</v>
      </c>
      <c s="64" r="V112">
        <v>37.0</v>
      </c>
      <c s="64" r="W112">
        <v>51.0</v>
      </c>
      <c s="64" r="X112">
        <v>39.0</v>
      </c>
      <c s="64" r="Y112">
        <v>35.0</v>
      </c>
      <c s="64" r="Z112">
        <v>38.0</v>
      </c>
      <c s="64" r="AA112">
        <v>16.0</v>
      </c>
      <c s="64" r="AB112">
        <v>156.668941999999</v>
      </c>
      <c s="64" r="AC112">
        <v>34.013652</v>
      </c>
      <c s="64" r="AD112">
        <v>16.491468</v>
      </c>
      <c s="64" r="AE112">
        <v>39.1672349999999</v>
      </c>
      <c s="64" r="AF112">
        <v>29.890785</v>
      </c>
      <c s="64" r="AG112">
        <v>20.6143339999999</v>
      </c>
      <c s="64" r="AH112">
        <v>16.491468</v>
      </c>
      <c s="64" r="AI112">
        <v>0.0</v>
      </c>
      <c s="64" r="AJ112">
        <v>42.2593859999999</v>
      </c>
      <c s="64" r="AK112">
        <v>86.580205</v>
      </c>
      <c s="64" r="AL112">
        <v>27.829352</v>
      </c>
      <c s="64" r="AM112">
        <v>145.331058</v>
      </c>
      <c s="64" r="AN112">
        <v>32.9829349999999</v>
      </c>
      <c s="64" r="AO112">
        <v>14.4300339999999</v>
      </c>
      <c s="64" r="AP112">
        <v>31.9522179999999</v>
      </c>
      <c s="64" r="AQ112">
        <v>28.8600679999999</v>
      </c>
      <c s="64" r="AR112">
        <v>21.6450509999999</v>
      </c>
      <c s="64" r="AS112">
        <v>13.399317</v>
      </c>
      <c s="64" r="AT112">
        <v>2.061433</v>
      </c>
      <c s="64" r="AU112">
        <v>40.197952</v>
      </c>
      <c s="64" r="AV112">
        <v>76.273038</v>
      </c>
      <c s="64" r="AW112">
        <v>28.8600679999999</v>
      </c>
      <c s="64" r="AX112">
        <v>218.511945</v>
      </c>
      <c s="64" r="AY112">
        <v>0.0</v>
      </c>
      <c s="64" r="AZ112">
        <v>20.6143339999999</v>
      </c>
      <c s="64" r="BA112">
        <v>8.245734</v>
      </c>
      <c s="64" r="BB112">
        <v>37.1058019999999</v>
      </c>
      <c s="64" r="BC112">
        <v>49.474403</v>
      </c>
      <c s="64" r="BD112">
        <v>24.7372009999999</v>
      </c>
      <c s="64" r="BE112">
        <v>57.720137</v>
      </c>
      <c s="64" r="BF112">
        <v>20.6143339999999</v>
      </c>
      <c s="64" r="BG112">
        <v>140.0</v>
      </c>
      <c s="64" r="BH112">
        <v>115.440273</v>
      </c>
      <c s="64" r="BI112">
        <v>0.0</v>
      </c>
      <c s="64" r="BJ112">
        <v>16.491468</v>
      </c>
      <c s="64" r="BK112">
        <v>4.122867</v>
      </c>
      <c s="64" r="BL112">
        <v>32.9829349999999</v>
      </c>
      <c s="64" r="BM112">
        <v>0.0</v>
      </c>
      <c s="64" r="BN112">
        <v>20.6143339999999</v>
      </c>
      <c s="64" r="BO112">
        <v>32.9829349999999</v>
      </c>
      <c s="64" r="BP112">
        <v>8.245734</v>
      </c>
      <c s="64" r="BQ112">
        <v>103.071672</v>
      </c>
      <c s="64" r="BR112">
        <v>0.0</v>
      </c>
      <c s="64" r="BS112">
        <v>4.122867</v>
      </c>
      <c s="64" r="BT112">
        <v>4.122867</v>
      </c>
      <c s="64" r="BU112">
        <v>4.122867</v>
      </c>
      <c s="64" r="BV112">
        <v>49.474403</v>
      </c>
      <c s="64" r="BW112">
        <v>4.122867</v>
      </c>
      <c s="64" r="BX112">
        <v>24.7372009999999</v>
      </c>
      <c s="64" r="BY112">
        <v>12.368601</v>
      </c>
      <c s="64" r="BZ112">
        <v>8.245734</v>
      </c>
      <c s="64" r="CA112">
        <v>0.0</v>
      </c>
      <c s="64" r="CB112">
        <v>0.0</v>
      </c>
      <c s="64" r="CC112">
        <v>0.0</v>
      </c>
      <c s="64" r="CD112">
        <v>4.122867</v>
      </c>
      <c s="64" r="CE112">
        <v>0.0</v>
      </c>
      <c s="64" r="CF112">
        <v>0.0</v>
      </c>
      <c s="64" r="CG112">
        <v>0.0</v>
      </c>
      <c s="64" r="CH112">
        <v>4.122867</v>
      </c>
      <c s="64" r="CI112">
        <v>127.808874</v>
      </c>
      <c s="64" r="CJ112">
        <v>0.0</v>
      </c>
      <c s="64" r="CK112">
        <v>20.6143339999999</v>
      </c>
      <c s="64" r="CL112">
        <v>4.122867</v>
      </c>
      <c s="64" r="CM112">
        <v>24.7372009999999</v>
      </c>
      <c s="64" r="CN112">
        <v>45.351536</v>
      </c>
      <c s="64" r="CO112">
        <v>24.7372009999999</v>
      </c>
      <c s="64" r="CP112">
        <v>0.0</v>
      </c>
      <c s="64" r="CQ112">
        <v>8.245734</v>
      </c>
      <c s="64" r="CR112">
        <v>82.4573379999999</v>
      </c>
      <c s="64" r="CS112">
        <v>0.0</v>
      </c>
      <c s="64" r="CT112">
        <v>0.0</v>
      </c>
      <c s="64" r="CU112">
        <v>4.122867</v>
      </c>
      <c s="64" r="CV112">
        <v>8.245734</v>
      </c>
      <c s="64" r="CW112">
        <v>4.122867</v>
      </c>
      <c s="64" r="CX112">
        <v>0.0</v>
      </c>
      <c s="64" r="CY112">
        <v>57.720137</v>
      </c>
      <c s="64" r="CZ112">
        <v>8.245734</v>
      </c>
    </row>
    <row customHeight="1" r="113" ht="15.0">
      <c t="s" s="62" r="A113">
        <v>1908</v>
      </c>
      <c t="s" s="62" r="B113">
        <v>1909</v>
      </c>
      <c t="s" s="62" r="C113">
        <v>1910</v>
      </c>
      <c t="s" s="62" r="D113">
        <v>1911</v>
      </c>
      <c t="s" s="62" r="E113">
        <v>1912</v>
      </c>
      <c t="s" s="62" r="F113">
        <v>1913</v>
      </c>
      <c t="s" s="63" r="G113">
        <v>1914</v>
      </c>
      <c t="s" s="62" r="H113">
        <v>1915</v>
      </c>
      <c s="64" r="I113">
        <v>3045.0</v>
      </c>
      <c s="64" r="J113">
        <v>3115.0</v>
      </c>
      <c s="64" r="K113">
        <v>3020.0</v>
      </c>
      <c s="64" r="L113">
        <v>3207.0</v>
      </c>
      <c s="64" r="M113">
        <v>3166.0</v>
      </c>
      <c s="64" r="N113">
        <v>3102.0</v>
      </c>
      <c s="64" r="O113">
        <v>5.68</v>
      </c>
      <c s="64" r="P113">
        <v>494.091178</v>
      </c>
      <c s="64" r="Q113">
        <v>464.530167</v>
      </c>
      <c s="64" r="R113">
        <v>440.247908</v>
      </c>
      <c s="64" r="S113">
        <v>541.599945</v>
      </c>
      <c s="64" r="T113">
        <v>540.359257999999</v>
      </c>
      <c s="64" r="U113">
        <v>564.171544</v>
      </c>
      <c s="64" r="V113">
        <v>466.0</v>
      </c>
      <c s="64" r="W113">
        <v>546.0</v>
      </c>
      <c s="64" r="X113">
        <v>562.0</v>
      </c>
      <c s="64" r="Y113">
        <v>476.0</v>
      </c>
      <c s="64" r="Z113">
        <v>600.0</v>
      </c>
      <c s="64" r="AA113">
        <v>465.0</v>
      </c>
      <c s="64" r="AB113">
        <v>1355.144264</v>
      </c>
      <c s="64" r="AC113">
        <v>255.491592</v>
      </c>
      <c s="64" r="AD113">
        <v>202.704072999999</v>
      </c>
      <c s="64" r="AE113">
        <v>217.484578</v>
      </c>
      <c s="64" r="AF113">
        <v>251.268589999999</v>
      </c>
      <c s="64" r="AG113">
        <v>243.832103999999</v>
      </c>
      <c s="64" r="AH113">
        <v>171.786790999999</v>
      </c>
      <c s="64" r="AI113">
        <v>12.576537</v>
      </c>
      <c s="64" r="AJ113">
        <v>319.892364999999</v>
      </c>
      <c s="64" r="AK113">
        <v>706.297004</v>
      </c>
      <c s="64" r="AL113">
        <v>328.954895</v>
      </c>
      <c s="64" r="AM113">
        <v>1689.855736</v>
      </c>
      <c s="64" r="AN113">
        <v>238.599585999999</v>
      </c>
      <c s="64" r="AO113">
        <v>261.826094</v>
      </c>
      <c s="64" r="AP113">
        <v>222.76333</v>
      </c>
      <c s="64" r="AQ113">
        <v>290.331353999999</v>
      </c>
      <c s="64" r="AR113">
        <v>296.527154999999</v>
      </c>
      <c s="64" r="AS113">
        <v>323.375622</v>
      </c>
      <c s="64" r="AT113">
        <v>56.4325949999999</v>
      </c>
      <c s="64" r="AU113">
        <v>330.449868999999</v>
      </c>
      <c s="64" r="AV113">
        <v>787.589783</v>
      </c>
      <c s="64" r="AW113">
        <v>571.816084</v>
      </c>
      <c s="64" r="AX113">
        <v>2548.84355599999</v>
      </c>
      <c s="64" r="AY113">
        <v>63.3450229999999</v>
      </c>
      <c s="64" r="AZ113">
        <v>71.791026</v>
      </c>
      <c s="64" r="BA113">
        <v>50.6760179999999</v>
      </c>
      <c s="64" r="BB113">
        <v>160.474058</v>
      </c>
      <c s="64" r="BC113">
        <v>261.826094</v>
      </c>
      <c s="64" r="BD113">
        <v>451.861161999999</v>
      </c>
      <c s="64" r="BE113">
        <v>1045.455015</v>
      </c>
      <c s="64" r="BF113">
        <v>443.415159</v>
      </c>
      <c s="64" r="BG113">
        <v>2677.0</v>
      </c>
      <c s="64" r="BH113">
        <v>1051.34244199999</v>
      </c>
      <c s="64" r="BI113">
        <v>50.6760179999999</v>
      </c>
      <c s="64" r="BJ113">
        <v>46.453017</v>
      </c>
      <c s="64" r="BK113">
        <v>42.230015</v>
      </c>
      <c s="64" r="BL113">
        <v>63.3450229999999</v>
      </c>
      <c s="64" r="BM113">
        <v>42.230015</v>
      </c>
      <c s="64" r="BN113">
        <v>291.387105</v>
      </c>
      <c s="64" r="BO113">
        <v>371.439196999999</v>
      </c>
      <c s="64" r="BP113">
        <v>143.582052</v>
      </c>
      <c s="64" r="BQ113">
        <v>1497.50111399999</v>
      </c>
      <c s="64" r="BR113">
        <v>12.669005</v>
      </c>
      <c s="64" r="BS113">
        <v>25.338009</v>
      </c>
      <c s="64" r="BT113">
        <v>8.44600299999999</v>
      </c>
      <c s="64" r="BU113">
        <v>97.129035</v>
      </c>
      <c s="64" r="BV113">
        <v>219.596079</v>
      </c>
      <c s="64" r="BW113">
        <v>160.474058</v>
      </c>
      <c s="64" r="BX113">
        <v>674.015817999999</v>
      </c>
      <c s="64" r="BY113">
        <v>299.833107999999</v>
      </c>
      <c s="64" r="BZ113">
        <v>295.610105999999</v>
      </c>
      <c s="64" r="CA113">
        <v>4.223002</v>
      </c>
      <c s="64" r="CB113">
        <v>4.223002</v>
      </c>
      <c s="64" r="CC113">
        <v>0.0</v>
      </c>
      <c s="64" r="CD113">
        <v>8.44600299999999</v>
      </c>
      <c s="64" r="CE113">
        <v>33.7840119999999</v>
      </c>
      <c s="64" r="CF113">
        <v>67.5680239999999</v>
      </c>
      <c s="64" r="CG113">
        <v>0.0</v>
      </c>
      <c s="64" r="CH113">
        <v>177.366063999999</v>
      </c>
      <c s="64" r="CI113">
        <v>945.95234</v>
      </c>
      <c s="64" r="CJ113">
        <v>46.453017</v>
      </c>
      <c s="64" r="CK113">
        <v>50.6760179999999</v>
      </c>
      <c s="64" r="CL113">
        <v>38.0070139999999</v>
      </c>
      <c s="64" r="CM113">
        <v>118.244041999999</v>
      </c>
      <c s="64" r="CN113">
        <v>185.812067</v>
      </c>
      <c s="64" r="CO113">
        <v>342.063123</v>
      </c>
      <c s="64" r="CP113">
        <v>0.0</v>
      </c>
      <c s="64" r="CQ113">
        <v>164.697059</v>
      </c>
      <c s="64" r="CR113">
        <v>1307.281109</v>
      </c>
      <c s="64" r="CS113">
        <v>12.669005</v>
      </c>
      <c s="64" r="CT113">
        <v>16.8920059999999</v>
      </c>
      <c s="64" r="CU113">
        <v>12.669005</v>
      </c>
      <c s="64" r="CV113">
        <v>33.7840119999999</v>
      </c>
      <c s="64" r="CW113">
        <v>42.230015</v>
      </c>
      <c s="64" r="CX113">
        <v>42.230015</v>
      </c>
      <c s="64" r="CY113">
        <v>1045.455015</v>
      </c>
      <c s="64" r="CZ113">
        <v>101.352036</v>
      </c>
    </row>
    <row customHeight="1" r="114" ht="15.0">
      <c t="s" s="62" r="A114">
        <v>1916</v>
      </c>
      <c t="s" s="62" r="B114">
        <v>1917</v>
      </c>
      <c t="s" s="62" r="C114">
        <v>1918</v>
      </c>
      <c t="s" s="62" r="D114">
        <v>1919</v>
      </c>
      <c t="s" s="62" r="E114">
        <v>1920</v>
      </c>
      <c t="s" s="62" r="F114">
        <v>1921</v>
      </c>
      <c t="s" s="63" r="G114">
        <v>1922</v>
      </c>
      <c t="s" s="62" r="H114">
        <v>1923</v>
      </c>
      <c s="64" r="I114">
        <v>2108.0</v>
      </c>
      <c s="64" r="J114">
        <v>1512.0</v>
      </c>
      <c s="64" r="K114">
        <v>1349.0</v>
      </c>
      <c s="64" r="L114">
        <v>1211.0</v>
      </c>
      <c s="64" r="M114">
        <v>1074.0</v>
      </c>
      <c s="64" r="N114">
        <v>904.0</v>
      </c>
      <c s="64" r="O114">
        <v>6.97</v>
      </c>
      <c s="64" r="P114">
        <v>503.701892999999</v>
      </c>
      <c s="64" r="Q114">
        <v>361.274612999999</v>
      </c>
      <c s="64" r="R114">
        <v>507.178632999999</v>
      </c>
      <c s="64" r="S114">
        <v>369.535375999999</v>
      </c>
      <c s="64" r="T114">
        <v>235.666084</v>
      </c>
      <c s="64" r="U114">
        <v>130.643402</v>
      </c>
      <c s="64" r="V114">
        <v>307.0</v>
      </c>
      <c s="64" r="W114">
        <v>279.0</v>
      </c>
      <c s="64" r="X114">
        <v>359.0</v>
      </c>
      <c s="64" r="Y114">
        <v>292.0</v>
      </c>
      <c s="64" r="Z114">
        <v>167.0</v>
      </c>
      <c s="64" r="AA114">
        <v>108.0</v>
      </c>
      <c s="64" r="AB114">
        <v>1035.45657899999</v>
      </c>
      <c s="64" r="AC114">
        <v>247.428498999999</v>
      </c>
      <c s="64" r="AD114">
        <v>180.74491</v>
      </c>
      <c s="64" r="AE114">
        <v>247.213292999999</v>
      </c>
      <c s="64" r="AF114">
        <v>186.252084999999</v>
      </c>
      <c s="64" r="AG114">
        <v>124.075826</v>
      </c>
      <c s="64" r="AH114">
        <v>46.786825</v>
      </c>
      <c s="64" r="AI114">
        <v>2.95514199999999</v>
      </c>
      <c s="64" r="AJ114">
        <v>304.759248</v>
      </c>
      <c s="64" r="AK114">
        <v>619.871181999999</v>
      </c>
      <c s="64" r="AL114">
        <v>110.826149</v>
      </c>
      <c s="64" r="AM114">
        <v>1072.543421</v>
      </c>
      <c s="64" r="AN114">
        <v>256.273394</v>
      </c>
      <c s="64" r="AO114">
        <v>180.529703</v>
      </c>
      <c s="64" r="AP114">
        <v>259.96534</v>
      </c>
      <c s="64" r="AQ114">
        <v>183.283290999999</v>
      </c>
      <c s="64" r="AR114">
        <v>111.590259</v>
      </c>
      <c s="64" r="AS114">
        <v>65.6473749999999</v>
      </c>
      <c s="64" r="AT114">
        <v>15.25406</v>
      </c>
      <c s="64" r="AU114">
        <v>306.789683</v>
      </c>
      <c s="64" r="AV114">
        <v>628.548705</v>
      </c>
      <c s="64" r="AW114">
        <v>137.205032999999</v>
      </c>
      <c s="64" r="AX114">
        <v>1608.591276</v>
      </c>
      <c s="64" r="AY114">
        <v>11.6292259999999</v>
      </c>
      <c s="64" r="AZ114">
        <v>34.8876789999999</v>
      </c>
      <c s="64" r="BA114">
        <v>120.168673</v>
      </c>
      <c s="64" r="BB114">
        <v>279.101433999999</v>
      </c>
      <c s="64" r="BC114">
        <v>321.741931</v>
      </c>
      <c s="64" r="BD114">
        <v>244.213754999999</v>
      </c>
      <c s="64" r="BE114">
        <v>381.801469</v>
      </c>
      <c s="64" r="BF114">
        <v>215.04711</v>
      </c>
      <c s="64" r="BG114">
        <v>1248.0</v>
      </c>
      <c s="64" r="BH114">
        <v>792.276852999999</v>
      </c>
      <c s="64" r="BI114">
        <v>3.876409</v>
      </c>
      <c s="64" r="BJ114">
        <v>23.2584529999999</v>
      </c>
      <c s="64" r="BK114">
        <v>62.0225409999999</v>
      </c>
      <c s="64" r="BL114">
        <v>131.797899</v>
      </c>
      <c s="64" r="BM114">
        <v>65.8989499999999</v>
      </c>
      <c s="64" r="BN114">
        <v>209.326075</v>
      </c>
      <c s="64" r="BO114">
        <v>201.955939</v>
      </c>
      <c s="64" r="BP114">
        <v>94.1405869999999</v>
      </c>
      <c s="64" r="BQ114">
        <v>816.314424</v>
      </c>
      <c s="64" r="BR114">
        <v>7.752818</v>
      </c>
      <c s="64" r="BS114">
        <v>11.6292259999999</v>
      </c>
      <c s="64" r="BT114">
        <v>58.146132</v>
      </c>
      <c s="64" r="BU114">
        <v>147.303535</v>
      </c>
      <c s="64" r="BV114">
        <v>255.842981</v>
      </c>
      <c s="64" r="BW114">
        <v>34.8876789999999</v>
      </c>
      <c s="64" r="BX114">
        <v>179.84553</v>
      </c>
      <c s="64" r="BY114">
        <v>120.906523</v>
      </c>
      <c s="64" r="BZ114">
        <v>244.951605</v>
      </c>
      <c s="64" r="CA114">
        <v>0.0</v>
      </c>
      <c s="64" r="CB114">
        <v>0.0</v>
      </c>
      <c s="64" r="CC114">
        <v>0.0</v>
      </c>
      <c s="64" r="CD114">
        <v>11.6292259999999</v>
      </c>
      <c s="64" r="CE114">
        <v>50.3933139999999</v>
      </c>
      <c s="64" r="CF114">
        <v>58.146132</v>
      </c>
      <c s="64" r="CG114">
        <v>0.0</v>
      </c>
      <c s="64" r="CH114">
        <v>124.782932</v>
      </c>
      <c s="64" r="CI114">
        <v>869.053421999999</v>
      </c>
      <c s="64" r="CJ114">
        <v>3.876409</v>
      </c>
      <c s="64" r="CK114">
        <v>31.01127</v>
      </c>
      <c s="64" r="CL114">
        <v>120.168673</v>
      </c>
      <c s="64" r="CM114">
        <v>240.337346</v>
      </c>
      <c s="64" r="CN114">
        <v>248.090162999999</v>
      </c>
      <c s="64" r="CO114">
        <v>174.438396</v>
      </c>
      <c s="64" r="CP114">
        <v>7.752818</v>
      </c>
      <c s="64" r="CQ114">
        <v>43.3783469999999</v>
      </c>
      <c s="64" r="CR114">
        <v>494.586249</v>
      </c>
      <c s="64" r="CS114">
        <v>7.752818</v>
      </c>
      <c s="64" r="CT114">
        <v>3.876409</v>
      </c>
      <c s="64" r="CU114">
        <v>0.0</v>
      </c>
      <c s="64" r="CV114">
        <v>27.1348619999999</v>
      </c>
      <c s="64" r="CW114">
        <v>23.2584529999999</v>
      </c>
      <c s="64" r="CX114">
        <v>11.6292259999999</v>
      </c>
      <c s="64" r="CY114">
        <v>374.048651</v>
      </c>
      <c s="64" r="CZ114">
        <v>46.885831</v>
      </c>
    </row>
    <row customHeight="1" r="115" ht="15.0">
      <c t="s" s="62" r="A115">
        <v>1924</v>
      </c>
      <c t="s" s="62" r="B115">
        <v>1925</v>
      </c>
      <c t="s" s="62" r="C115">
        <v>1926</v>
      </c>
      <c t="s" s="62" r="D115">
        <v>1927</v>
      </c>
      <c t="s" s="62" r="E115">
        <v>1928</v>
      </c>
      <c t="s" s="62" r="F115">
        <v>1929</v>
      </c>
      <c t="s" s="63" r="G115">
        <v>1930</v>
      </c>
      <c t="s" s="62" r="H115">
        <v>1931</v>
      </c>
      <c s="64" r="I115">
        <v>1134.0</v>
      </c>
      <c s="64" r="J115">
        <v>932.0</v>
      </c>
      <c s="64" r="K115">
        <v>945.0</v>
      </c>
      <c s="64" r="L115">
        <v>844.0</v>
      </c>
      <c s="64" r="M115">
        <v>809.0</v>
      </c>
      <c s="64" r="N115">
        <v>814.0</v>
      </c>
      <c s="64" r="O115">
        <v>6.12</v>
      </c>
      <c s="64" r="P115">
        <v>202.046122999999</v>
      </c>
      <c s="64" r="Q115">
        <v>144.901765</v>
      </c>
      <c s="64" r="R115">
        <v>217.352646999999</v>
      </c>
      <c s="64" r="S115">
        <v>213.230346999999</v>
      </c>
      <c s="64" r="T115">
        <v>187.536948999999</v>
      </c>
      <c s="64" r="U115">
        <v>168.932168999999</v>
      </c>
      <c s="64" r="V115">
        <v>137.0</v>
      </c>
      <c s="64" r="W115">
        <v>159.0</v>
      </c>
      <c s="64" r="X115">
        <v>171.0</v>
      </c>
      <c s="64" r="Y115">
        <v>178.0</v>
      </c>
      <c s="64" r="Z115">
        <v>144.0</v>
      </c>
      <c s="64" r="AA115">
        <v>143.0</v>
      </c>
      <c s="64" r="AB115">
        <v>539.303086</v>
      </c>
      <c s="64" r="AC115">
        <v>103.063931</v>
      </c>
      <c s="64" r="AD115">
        <v>73.4713169999999</v>
      </c>
      <c s="64" r="AE115">
        <v>103.063931</v>
      </c>
      <c s="64" r="AF115">
        <v>110.166415</v>
      </c>
      <c s="64" r="AG115">
        <v>92.798741</v>
      </c>
      <c s="64" r="AH115">
        <v>52.717851</v>
      </c>
      <c s="64" r="AI115">
        <v>4.020899</v>
      </c>
      <c s="64" r="AJ115">
        <v>128.574806</v>
      </c>
      <c s="64" r="AK115">
        <v>295.865298</v>
      </c>
      <c s="64" r="AL115">
        <v>114.862982</v>
      </c>
      <c s="64" r="AM115">
        <v>594.696913999999</v>
      </c>
      <c s="64" r="AN115">
        <v>98.9821919999999</v>
      </c>
      <c s="64" r="AO115">
        <v>71.4304479999999</v>
      </c>
      <c s="64" r="AP115">
        <v>114.288715999999</v>
      </c>
      <c s="64" r="AQ115">
        <v>103.063931</v>
      </c>
      <c s="64" r="AR115">
        <v>94.738208</v>
      </c>
      <c s="64" r="AS115">
        <v>98.089853</v>
      </c>
      <c s="64" r="AT115">
        <v>14.103566</v>
      </c>
      <c s="64" r="AU115">
        <v>113.268281</v>
      </c>
      <c s="64" r="AV115">
        <v>304.089619</v>
      </c>
      <c s="64" r="AW115">
        <v>177.339013999999</v>
      </c>
      <c s="64" r="AX115">
        <v>920.769652999999</v>
      </c>
      <c s="64" r="AY115">
        <v>8.16347999999999</v>
      </c>
      <c s="64" r="AZ115">
        <v>36.7356589999999</v>
      </c>
      <c s="64" r="BA115">
        <v>32.653919</v>
      </c>
      <c s="64" r="BB115">
        <v>81.634797</v>
      </c>
      <c s="64" r="BC115">
        <v>122.452196</v>
      </c>
      <c s="64" r="BD115">
        <v>167.351334</v>
      </c>
      <c s="64" r="BE115">
        <v>361.652414</v>
      </c>
      <c s="64" r="BF115">
        <v>110.125855</v>
      </c>
      <c s="64" r="BG115">
        <v>804.0</v>
      </c>
      <c s="64" r="BH115">
        <v>432.096572999999</v>
      </c>
      <c s="64" r="BI115">
        <v>8.16347999999999</v>
      </c>
      <c s="64" r="BJ115">
        <v>24.4904389999999</v>
      </c>
      <c s="64" r="BK115">
        <v>16.3269589999999</v>
      </c>
      <c s="64" r="BL115">
        <v>36.7356589999999</v>
      </c>
      <c s="64" r="BM115">
        <v>24.4904389999999</v>
      </c>
      <c s="64" r="BN115">
        <v>130.615675</v>
      </c>
      <c s="64" r="BO115">
        <v>162.782863999999</v>
      </c>
      <c s="64" r="BP115">
        <v>28.491057</v>
      </c>
      <c s="64" r="BQ115">
        <v>488.67308</v>
      </c>
      <c s="64" r="BR115">
        <v>0.0</v>
      </c>
      <c s="64" r="BS115">
        <v>12.24522</v>
      </c>
      <c s="64" r="BT115">
        <v>16.3269589999999</v>
      </c>
      <c s="64" r="BU115">
        <v>44.899138</v>
      </c>
      <c s="64" r="BV115">
        <v>97.961757</v>
      </c>
      <c s="64" r="BW115">
        <v>36.7356589999999</v>
      </c>
      <c s="64" r="BX115">
        <v>198.86955</v>
      </c>
      <c s="64" r="BY115">
        <v>81.634797</v>
      </c>
      <c s="64" r="BZ115">
        <v>65.307838</v>
      </c>
      <c s="64" r="CA115">
        <v>0.0</v>
      </c>
      <c s="64" r="CB115">
        <v>0.0</v>
      </c>
      <c s="64" r="CC115">
        <v>0.0</v>
      </c>
      <c s="64" r="CD115">
        <v>0.0</v>
      </c>
      <c s="64" r="CE115">
        <v>16.3269589999999</v>
      </c>
      <c s="64" r="CF115">
        <v>20.4086989999999</v>
      </c>
      <c s="64" r="CG115">
        <v>0.0</v>
      </c>
      <c s="64" r="CH115">
        <v>28.5721789999999</v>
      </c>
      <c s="64" r="CI115">
        <v>408.092864</v>
      </c>
      <c s="64" r="CJ115">
        <v>4.08173999999999</v>
      </c>
      <c s="64" r="CK115">
        <v>28.5721789999999</v>
      </c>
      <c s="64" r="CL115">
        <v>20.4086989999999</v>
      </c>
      <c s="64" r="CM115">
        <v>77.5530569999999</v>
      </c>
      <c s="64" r="CN115">
        <v>93.8800169999999</v>
      </c>
      <c s="64" r="CO115">
        <v>138.779155</v>
      </c>
      <c s="64" r="CP115">
        <v>0.0</v>
      </c>
      <c s="64" r="CQ115">
        <v>44.8180169999999</v>
      </c>
      <c s="64" r="CR115">
        <v>447.368950999999</v>
      </c>
      <c s="64" r="CS115">
        <v>4.08173999999999</v>
      </c>
      <c s="64" r="CT115">
        <v>8.16347999999999</v>
      </c>
      <c s="64" r="CU115">
        <v>12.24522</v>
      </c>
      <c s="64" r="CV115">
        <v>4.08173999999999</v>
      </c>
      <c s="64" r="CW115">
        <v>12.24522</v>
      </c>
      <c s="64" r="CX115">
        <v>8.16347999999999</v>
      </c>
      <c s="64" r="CY115">
        <v>361.652414</v>
      </c>
      <c s="64" r="CZ115">
        <v>36.7356589999999</v>
      </c>
    </row>
    <row customHeight="1" r="116" ht="15.0">
      <c t="s" s="62" r="A116">
        <v>1932</v>
      </c>
      <c t="s" s="62" r="B116">
        <v>1933</v>
      </c>
      <c t="s" s="62" r="C116">
        <v>1934</v>
      </c>
      <c t="s" s="62" r="D116">
        <v>1935</v>
      </c>
      <c t="s" s="62" r="E116">
        <v>1936</v>
      </c>
      <c t="s" s="62" r="F116">
        <v>1937</v>
      </c>
      <c t="s" s="63" r="G116">
        <v>1938</v>
      </c>
      <c t="s" s="62" r="H116">
        <v>1939</v>
      </c>
      <c s="64" r="I116">
        <v>158.0</v>
      </c>
      <c s="64" r="J116">
        <v>122.0</v>
      </c>
      <c s="64" r="K116">
        <v>138.0</v>
      </c>
      <c s="64" r="L116">
        <v>143.0</v>
      </c>
      <c s="64" r="M116">
        <v>146.0</v>
      </c>
      <c s="64" r="N116">
        <v>204.0</v>
      </c>
      <c s="64" r="O116">
        <v>7.58</v>
      </c>
      <c s="64" r="P116">
        <v>27.171975</v>
      </c>
      <c s="64" r="Q116">
        <v>22.140127</v>
      </c>
      <c s="64" r="R116">
        <v>25.159236</v>
      </c>
      <c s="64" r="S116">
        <v>29.1847129999999</v>
      </c>
      <c s="64" r="T116">
        <v>30.1910829999999</v>
      </c>
      <c s="64" r="U116">
        <v>24.152866</v>
      </c>
      <c s="64" r="V116">
        <v>19.0</v>
      </c>
      <c s="64" r="W116">
        <v>11.0</v>
      </c>
      <c s="64" r="X116">
        <v>26.0</v>
      </c>
      <c s="64" r="Y116">
        <v>25.0</v>
      </c>
      <c s="64" r="Z116">
        <v>32.0</v>
      </c>
      <c s="64" r="AA116">
        <v>9.0</v>
      </c>
      <c s="64" r="AB116">
        <v>77.490446</v>
      </c>
      <c s="64" r="AC116">
        <v>14.089172</v>
      </c>
      <c s="64" r="AD116">
        <v>13.082803</v>
      </c>
      <c s="64" r="AE116">
        <v>10.063694</v>
      </c>
      <c s="64" r="AF116">
        <v>14.089172</v>
      </c>
      <c s="64" r="AG116">
        <v>17.10828</v>
      </c>
      <c s="64" r="AH116">
        <v>7.04458599999999</v>
      </c>
      <c s="64" r="AI116">
        <v>2.01273899999999</v>
      </c>
      <c s="64" r="AJ116">
        <v>19.121019</v>
      </c>
      <c s="64" r="AK116">
        <v>39.2484079999999</v>
      </c>
      <c s="64" r="AL116">
        <v>19.121019</v>
      </c>
      <c s="64" r="AM116">
        <v>80.5095539999999</v>
      </c>
      <c s="64" r="AN116">
        <v>13.082803</v>
      </c>
      <c s="64" r="AO116">
        <v>9.057325</v>
      </c>
      <c s="64" r="AP116">
        <v>15.095541</v>
      </c>
      <c s="64" r="AQ116">
        <v>15.095541</v>
      </c>
      <c s="64" r="AR116">
        <v>13.082803</v>
      </c>
      <c s="64" r="AS116">
        <v>15.095541</v>
      </c>
      <c s="64" r="AT116">
        <v>0.0</v>
      </c>
      <c s="64" r="AU116">
        <v>18.11465</v>
      </c>
      <c s="64" r="AV116">
        <v>42.267516</v>
      </c>
      <c s="64" r="AW116">
        <v>20.127389</v>
      </c>
      <c s="64" r="AX116">
        <v>140.891719999999</v>
      </c>
      <c s="64" r="AY116">
        <v>0.0</v>
      </c>
      <c s="64" r="AZ116">
        <v>12.076433</v>
      </c>
      <c s="64" r="BA116">
        <v>12.076433</v>
      </c>
      <c s="64" r="BB116">
        <v>20.127389</v>
      </c>
      <c s="64" r="BC116">
        <v>16.101911</v>
      </c>
      <c s="64" r="BD116">
        <v>16.101911</v>
      </c>
      <c s="64" r="BE116">
        <v>56.3566879999999</v>
      </c>
      <c s="64" r="BF116">
        <v>8.050955</v>
      </c>
      <c s="64" r="BG116">
        <v>116.0</v>
      </c>
      <c s="64" r="BH116">
        <v>64.4076429999999</v>
      </c>
      <c s="64" r="BI116">
        <v>0.0</v>
      </c>
      <c s="64" r="BJ116">
        <v>8.050955</v>
      </c>
      <c s="64" r="BK116">
        <v>4.02547799999999</v>
      </c>
      <c s="64" r="BL116">
        <v>8.050955</v>
      </c>
      <c s="64" r="BM116">
        <v>4.02547799999999</v>
      </c>
      <c s="64" r="BN116">
        <v>16.101911</v>
      </c>
      <c s="64" r="BO116">
        <v>24.152866</v>
      </c>
      <c s="64" r="BP116">
        <v>0.0</v>
      </c>
      <c s="64" r="BQ116">
        <v>76.484076</v>
      </c>
      <c s="64" r="BR116">
        <v>0.0</v>
      </c>
      <c s="64" r="BS116">
        <v>4.02547799999999</v>
      </c>
      <c s="64" r="BT116">
        <v>8.050955</v>
      </c>
      <c s="64" r="BU116">
        <v>12.076433</v>
      </c>
      <c s="64" r="BV116">
        <v>12.076433</v>
      </c>
      <c s="64" r="BW116">
        <v>0.0</v>
      </c>
      <c s="64" r="BX116">
        <v>32.203822</v>
      </c>
      <c s="64" r="BY116">
        <v>8.050955</v>
      </c>
      <c s="64" r="BZ116">
        <v>16.101911</v>
      </c>
      <c s="64" r="CA116">
        <v>0.0</v>
      </c>
      <c s="64" r="CB116">
        <v>0.0</v>
      </c>
      <c s="64" r="CC116">
        <v>0.0</v>
      </c>
      <c s="64" r="CD116">
        <v>8.050955</v>
      </c>
      <c s="64" r="CE116">
        <v>0.0</v>
      </c>
      <c s="64" r="CF116">
        <v>4.02547799999999</v>
      </c>
      <c s="64" r="CG116">
        <v>0.0</v>
      </c>
      <c s="64" r="CH116">
        <v>4.02547799999999</v>
      </c>
      <c s="64" r="CI116">
        <v>48.3057319999999</v>
      </c>
      <c s="64" r="CJ116">
        <v>0.0</v>
      </c>
      <c s="64" r="CK116">
        <v>8.050955</v>
      </c>
      <c s="64" r="CL116">
        <v>4.02547799999999</v>
      </c>
      <c s="64" r="CM116">
        <v>12.076433</v>
      </c>
      <c s="64" r="CN116">
        <v>8.050955</v>
      </c>
      <c s="64" r="CO116">
        <v>12.076433</v>
      </c>
      <c s="64" r="CP116">
        <v>0.0</v>
      </c>
      <c s="64" r="CQ116">
        <v>4.02547799999999</v>
      </c>
      <c s="64" r="CR116">
        <v>76.484076</v>
      </c>
      <c s="64" r="CS116">
        <v>0.0</v>
      </c>
      <c s="64" r="CT116">
        <v>4.02547799999999</v>
      </c>
      <c s="64" r="CU116">
        <v>8.050955</v>
      </c>
      <c s="64" r="CV116">
        <v>0.0</v>
      </c>
      <c s="64" r="CW116">
        <v>8.050955</v>
      </c>
      <c s="64" r="CX116">
        <v>0.0</v>
      </c>
      <c s="64" r="CY116">
        <v>56.3566879999999</v>
      </c>
      <c s="64" r="CZ116">
        <v>0.0</v>
      </c>
    </row>
    <row customHeight="1" r="117" ht="15.0">
      <c t="s" s="62" r="A117">
        <v>1940</v>
      </c>
      <c t="s" s="62" r="B117">
        <v>1941</v>
      </c>
      <c t="s" s="62" r="C117">
        <v>1942</v>
      </c>
      <c t="s" s="62" r="D117">
        <v>1943</v>
      </c>
      <c t="s" s="62" r="E117">
        <v>1944</v>
      </c>
      <c t="s" s="62" r="F117">
        <v>1945</v>
      </c>
      <c t="s" s="63" r="G117">
        <v>1946</v>
      </c>
      <c t="s" s="62" r="H117">
        <v>1947</v>
      </c>
      <c s="64" r="I117">
        <v>151.0</v>
      </c>
      <c s="64" r="J117">
        <v>107.0</v>
      </c>
      <c s="64" r="K117">
        <v>110.0</v>
      </c>
      <c s="64" r="L117">
        <v>135.0</v>
      </c>
      <c s="64" r="M117">
        <v>148.0</v>
      </c>
      <c s="64" r="N117">
        <v>151.0</v>
      </c>
      <c s="64" r="O117">
        <v>5.51</v>
      </c>
      <c s="64" r="P117">
        <v>39.0</v>
      </c>
      <c s="64" r="Q117">
        <v>20.0</v>
      </c>
      <c s="64" r="R117">
        <v>29.0</v>
      </c>
      <c s="64" r="S117">
        <v>22.0</v>
      </c>
      <c s="64" r="T117">
        <v>25.0</v>
      </c>
      <c s="64" r="U117">
        <v>16.0</v>
      </c>
      <c s="64" r="V117">
        <v>12.0</v>
      </c>
      <c s="64" r="W117">
        <v>17.0</v>
      </c>
      <c s="64" r="X117">
        <v>18.0</v>
      </c>
      <c s="64" r="Y117">
        <v>20.0</v>
      </c>
      <c s="64" r="Z117">
        <v>32.0</v>
      </c>
      <c s="64" r="AA117">
        <v>8.0</v>
      </c>
      <c s="64" r="AB117">
        <v>79.0</v>
      </c>
      <c s="64" r="AC117">
        <v>21.0</v>
      </c>
      <c s="64" r="AD117">
        <v>12.0</v>
      </c>
      <c s="64" r="AE117">
        <v>15.0</v>
      </c>
      <c s="64" r="AF117">
        <v>13.0</v>
      </c>
      <c s="64" r="AG117">
        <v>11.0</v>
      </c>
      <c s="64" r="AH117">
        <v>7.0</v>
      </c>
      <c s="64" r="AI117">
        <v>0.0</v>
      </c>
      <c s="64" r="AJ117">
        <v>26.0</v>
      </c>
      <c s="64" r="AK117">
        <v>40.0</v>
      </c>
      <c s="64" r="AL117">
        <v>13.0</v>
      </c>
      <c s="64" r="AM117">
        <v>72.0</v>
      </c>
      <c s="64" r="AN117">
        <v>18.0</v>
      </c>
      <c s="64" r="AO117">
        <v>8.0</v>
      </c>
      <c s="64" r="AP117">
        <v>14.0</v>
      </c>
      <c s="64" r="AQ117">
        <v>9.0</v>
      </c>
      <c s="64" r="AR117">
        <v>14.0</v>
      </c>
      <c s="64" r="AS117">
        <v>9.0</v>
      </c>
      <c s="64" r="AT117">
        <v>0.0</v>
      </c>
      <c s="64" r="AU117">
        <v>20.0</v>
      </c>
      <c s="64" r="AV117">
        <v>36.0</v>
      </c>
      <c s="64" r="AW117">
        <v>16.0</v>
      </c>
      <c s="64" r="AX117">
        <v>120.0</v>
      </c>
      <c s="64" r="AY117">
        <v>0.0</v>
      </c>
      <c s="64" r="AZ117">
        <v>4.0</v>
      </c>
      <c s="64" r="BA117">
        <v>0.0</v>
      </c>
      <c s="64" r="BB117">
        <v>12.0</v>
      </c>
      <c s="64" r="BC117">
        <v>8.0</v>
      </c>
      <c s="64" r="BD117">
        <v>24.0</v>
      </c>
      <c s="64" r="BE117">
        <v>48.0</v>
      </c>
      <c s="64" r="BF117">
        <v>24.0</v>
      </c>
      <c s="64" r="BG117">
        <v>112.0</v>
      </c>
      <c s="64" r="BH117">
        <v>64.0</v>
      </c>
      <c s="64" r="BI117">
        <v>0.0</v>
      </c>
      <c s="64" r="BJ117">
        <v>4.0</v>
      </c>
      <c s="64" r="BK117">
        <v>0.0</v>
      </c>
      <c s="64" r="BL117">
        <v>8.0</v>
      </c>
      <c s="64" r="BM117">
        <v>0.0</v>
      </c>
      <c s="64" r="BN117">
        <v>20.0</v>
      </c>
      <c s="64" r="BO117">
        <v>20.0</v>
      </c>
      <c s="64" r="BP117">
        <v>12.0</v>
      </c>
      <c s="64" r="BQ117">
        <v>56.0</v>
      </c>
      <c s="64" r="BR117">
        <v>0.0</v>
      </c>
      <c s="64" r="BS117">
        <v>0.0</v>
      </c>
      <c s="64" r="BT117">
        <v>0.0</v>
      </c>
      <c s="64" r="BU117">
        <v>4.0</v>
      </c>
      <c s="64" r="BV117">
        <v>8.0</v>
      </c>
      <c s="64" r="BW117">
        <v>4.0</v>
      </c>
      <c s="64" r="BX117">
        <v>28.0</v>
      </c>
      <c s="64" r="BY117">
        <v>12.0</v>
      </c>
      <c s="64" r="BZ117">
        <v>20.0</v>
      </c>
      <c s="64" r="CA117">
        <v>0.0</v>
      </c>
      <c s="64" r="CB117">
        <v>0.0</v>
      </c>
      <c s="64" r="CC117">
        <v>0.0</v>
      </c>
      <c s="64" r="CD117">
        <v>0.0</v>
      </c>
      <c s="64" r="CE117">
        <v>4.0</v>
      </c>
      <c s="64" r="CF117">
        <v>4.0</v>
      </c>
      <c s="64" r="CG117">
        <v>0.0</v>
      </c>
      <c s="64" r="CH117">
        <v>12.0</v>
      </c>
      <c s="64" r="CI117">
        <v>48.0</v>
      </c>
      <c s="64" r="CJ117">
        <v>0.0</v>
      </c>
      <c s="64" r="CK117">
        <v>4.0</v>
      </c>
      <c s="64" r="CL117">
        <v>0.0</v>
      </c>
      <c s="64" r="CM117">
        <v>12.0</v>
      </c>
      <c s="64" r="CN117">
        <v>4.0</v>
      </c>
      <c s="64" r="CO117">
        <v>16.0</v>
      </c>
      <c s="64" r="CP117">
        <v>0.0</v>
      </c>
      <c s="64" r="CQ117">
        <v>12.0</v>
      </c>
      <c s="64" r="CR117">
        <v>52.0</v>
      </c>
      <c s="64" r="CS117">
        <v>0.0</v>
      </c>
      <c s="64" r="CT117">
        <v>0.0</v>
      </c>
      <c s="64" r="CU117">
        <v>0.0</v>
      </c>
      <c s="64" r="CV117">
        <v>0.0</v>
      </c>
      <c s="64" r="CW117">
        <v>0.0</v>
      </c>
      <c s="64" r="CX117">
        <v>4.0</v>
      </c>
      <c s="64" r="CY117">
        <v>48.0</v>
      </c>
      <c s="64" r="CZ117">
        <v>0.0</v>
      </c>
    </row>
    <row customHeight="1" r="118" ht="15.0">
      <c t="s" s="62" r="A118">
        <v>1948</v>
      </c>
      <c t="s" s="62" r="B118">
        <v>1949</v>
      </c>
      <c t="s" s="62" r="C118">
        <v>1950</v>
      </c>
      <c t="s" s="62" r="D118">
        <v>1951</v>
      </c>
      <c t="s" s="62" r="E118">
        <v>1952</v>
      </c>
      <c t="s" s="62" r="F118">
        <v>1953</v>
      </c>
      <c t="s" s="63" r="G118">
        <v>1954</v>
      </c>
      <c t="s" s="62" r="H118">
        <v>1955</v>
      </c>
      <c s="64" r="I118">
        <v>1605.0</v>
      </c>
      <c s="64" r="J118">
        <v>1192.0</v>
      </c>
      <c s="64" r="K118">
        <v>1135.0</v>
      </c>
      <c s="64" r="L118">
        <v>1260.0</v>
      </c>
      <c s="64" r="M118">
        <v>1244.0</v>
      </c>
      <c s="64" r="N118">
        <v>1059.0</v>
      </c>
      <c s="64" r="O118">
        <v>6.63</v>
      </c>
      <c s="64" r="P118">
        <v>306.876997</v>
      </c>
      <c s="64" r="Q118">
        <v>337.569258999999</v>
      </c>
      <c s="64" r="R118">
        <v>365.192295</v>
      </c>
      <c s="64" r="S118">
        <v>249.584774</v>
      </c>
      <c s="64" r="T118">
        <v>206.661232</v>
      </c>
      <c s="64" r="U118">
        <v>139.115443</v>
      </c>
      <c s="64" r="V118">
        <v>229.0</v>
      </c>
      <c s="64" r="W118">
        <v>226.0</v>
      </c>
      <c s="64" r="X118">
        <v>250.0</v>
      </c>
      <c s="64" r="Y118">
        <v>212.0</v>
      </c>
      <c s="64" r="Z118">
        <v>178.0</v>
      </c>
      <c s="64" r="AA118">
        <v>97.0</v>
      </c>
      <c s="64" r="AB118">
        <v>781.515547999999</v>
      </c>
      <c s="64" r="AC118">
        <v>162.66899</v>
      </c>
      <c s="64" r="AD118">
        <v>162.646176999999</v>
      </c>
      <c s="64" r="AE118">
        <v>175.923345</v>
      </c>
      <c s="64" r="AF118">
        <v>137.069291999999</v>
      </c>
      <c s="64" r="AG118">
        <v>95.1460129999999</v>
      </c>
      <c s="64" r="AH118">
        <v>46.0155809999999</v>
      </c>
      <c s="64" r="AI118">
        <v>2.046151</v>
      </c>
      <c s="64" r="AJ118">
        <v>198.453815999999</v>
      </c>
      <c s="64" r="AK118">
        <v>484.869305</v>
      </c>
      <c s="64" r="AL118">
        <v>98.1924259999999</v>
      </c>
      <c s="64" r="AM118">
        <v>823.484452</v>
      </c>
      <c s="64" r="AN118">
        <v>144.208007</v>
      </c>
      <c s="64" r="AO118">
        <v>174.923081999999</v>
      </c>
      <c s="64" r="AP118">
        <v>189.268949999999</v>
      </c>
      <c s="64" r="AQ118">
        <v>112.515482</v>
      </c>
      <c s="64" r="AR118">
        <v>111.515219</v>
      </c>
      <c s="64" r="AS118">
        <v>85.9383339999999</v>
      </c>
      <c s="64" r="AT118">
        <v>5.11537699999999</v>
      </c>
      <c s="64" r="AU118">
        <v>194.338702</v>
      </c>
      <c s="64" r="AV118">
        <v>473.638287999999</v>
      </c>
      <c s="64" r="AW118">
        <v>155.507462</v>
      </c>
      <c s="64" r="AX118">
        <v>1293.16731499999</v>
      </c>
      <c s="64" r="AY118">
        <v>16.3692069999999</v>
      </c>
      <c s="64" r="AZ118">
        <v>49.1076199999999</v>
      </c>
      <c s="64" r="BA118">
        <v>28.646111</v>
      </c>
      <c s="64" r="BB118">
        <v>122.769049</v>
      </c>
      <c s="64" r="BC118">
        <v>306.922621999999</v>
      </c>
      <c s="64" r="BD118">
        <v>278.276511</v>
      </c>
      <c s="64" r="BE118">
        <v>311.014924</v>
      </c>
      <c s="64" r="BF118">
        <v>180.061272</v>
      </c>
      <c s="64" r="BG118">
        <v>968.0</v>
      </c>
      <c s="64" r="BH118">
        <v>597.476038</v>
      </c>
      <c s="64" r="BI118">
        <v>16.3692069999999</v>
      </c>
      <c s="64" r="BJ118">
        <v>32.738413</v>
      </c>
      <c s="64" r="BK118">
        <v>12.2769049999999</v>
      </c>
      <c s="64" r="BL118">
        <v>69.569128</v>
      </c>
      <c s="64" r="BM118">
        <v>61.3845239999999</v>
      </c>
      <c s="64" r="BN118">
        <v>216.891986</v>
      </c>
      <c s="64" r="BO118">
        <v>147.322858999999</v>
      </c>
      <c s="64" r="BP118">
        <v>40.9230159999999</v>
      </c>
      <c s="64" r="BQ118">
        <v>695.691277</v>
      </c>
      <c s="64" r="BR118">
        <v>0.0</v>
      </c>
      <c s="64" r="BS118">
        <v>16.3692069999999</v>
      </c>
      <c s="64" r="BT118">
        <v>16.3692069999999</v>
      </c>
      <c s="64" r="BU118">
        <v>53.199921</v>
      </c>
      <c s="64" r="BV118">
        <v>245.538097999999</v>
      </c>
      <c s="64" r="BW118">
        <v>61.3845239999999</v>
      </c>
      <c s="64" r="BX118">
        <v>163.692065</v>
      </c>
      <c s="64" r="BY118">
        <v>139.138254999999</v>
      </c>
      <c s="64" r="BZ118">
        <v>212.799685</v>
      </c>
      <c s="64" r="CA118">
        <v>0.0</v>
      </c>
      <c s="64" r="CB118">
        <v>0.0</v>
      </c>
      <c s="64" r="CC118">
        <v>0.0</v>
      </c>
      <c s="64" r="CD118">
        <v>4.092302</v>
      </c>
      <c s="64" r="CE118">
        <v>45.015318</v>
      </c>
      <c s="64" r="CF118">
        <v>85.9383339999999</v>
      </c>
      <c s="64" r="CG118">
        <v>0.0</v>
      </c>
      <c s="64" r="CH118">
        <v>77.753731</v>
      </c>
      <c s="64" r="CI118">
        <v>695.691277</v>
      </c>
      <c s="64" r="CJ118">
        <v>8.18460299999999</v>
      </c>
      <c s="64" r="CK118">
        <v>40.9230159999999</v>
      </c>
      <c s="64" r="CL118">
        <v>24.5538099999999</v>
      </c>
      <c s="64" r="CM118">
        <v>110.492144</v>
      </c>
      <c s="64" r="CN118">
        <v>253.722701</v>
      </c>
      <c s="64" r="CO118">
        <v>180.061272</v>
      </c>
      <c s="64" r="CP118">
        <v>4.092302</v>
      </c>
      <c s="64" r="CQ118">
        <v>73.6614289999999</v>
      </c>
      <c s="64" r="CR118">
        <v>384.676353</v>
      </c>
      <c s="64" r="CS118">
        <v>8.18460299999999</v>
      </c>
      <c s="64" r="CT118">
        <v>8.18460299999999</v>
      </c>
      <c s="64" r="CU118">
        <v>4.092302</v>
      </c>
      <c s="64" r="CV118">
        <v>8.18460299999999</v>
      </c>
      <c s="64" r="CW118">
        <v>8.18460299999999</v>
      </c>
      <c s="64" r="CX118">
        <v>12.2769049999999</v>
      </c>
      <c s="64" r="CY118">
        <v>306.922621999999</v>
      </c>
      <c s="64" r="CZ118">
        <v>28.646111</v>
      </c>
    </row>
    <row customHeight="1" r="119" ht="15.0">
      <c t="s" s="62" r="A119">
        <v>1956</v>
      </c>
      <c t="s" s="62" r="B119">
        <v>1957</v>
      </c>
      <c t="s" s="62" r="C119">
        <v>1958</v>
      </c>
      <c t="s" s="62" r="D119">
        <v>1959</v>
      </c>
      <c t="s" s="62" r="E119">
        <v>1960</v>
      </c>
      <c t="s" s="62" r="F119">
        <v>1961</v>
      </c>
      <c t="s" s="63" r="G119">
        <v>1962</v>
      </c>
      <c t="s" s="62" r="H119">
        <v>1963</v>
      </c>
      <c s="64" r="I119">
        <v>231.0</v>
      </c>
      <c s="64" r="J119">
        <v>179.0</v>
      </c>
      <c s="64" r="K119">
        <v>177.0</v>
      </c>
      <c s="64" r="L119">
        <v>158.0</v>
      </c>
      <c s="64" r="M119">
        <v>180.0</v>
      </c>
      <c s="64" r="N119">
        <v>199.0</v>
      </c>
      <c s="64" r="O119">
        <v>46.81</v>
      </c>
      <c s="64" r="P119">
        <v>29.534247</v>
      </c>
      <c s="64" r="Q119">
        <v>22.1506849999999</v>
      </c>
      <c s="64" r="R119">
        <v>41.136986</v>
      </c>
      <c s="64" r="S119">
        <v>60.123288</v>
      </c>
      <c s="64" r="T119">
        <v>60.123288</v>
      </c>
      <c s="64" r="U119">
        <v>17.931507</v>
      </c>
      <c s="64" r="V119">
        <v>24.0</v>
      </c>
      <c s="64" r="W119">
        <v>26.0</v>
      </c>
      <c s="64" r="X119">
        <v>27.0</v>
      </c>
      <c s="64" r="Y119">
        <v>47.0</v>
      </c>
      <c s="64" r="Z119">
        <v>42.0</v>
      </c>
      <c s="64" r="AA119">
        <v>13.0</v>
      </c>
      <c s="64" r="AB119">
        <v>126.575342</v>
      </c>
      <c s="64" r="AC119">
        <v>18.986301</v>
      </c>
      <c s="64" r="AD119">
        <v>15.821918</v>
      </c>
      <c s="64" r="AE119">
        <v>17.931507</v>
      </c>
      <c s="64" r="AF119">
        <v>31.643836</v>
      </c>
      <c s="64" r="AG119">
        <v>32.69863</v>
      </c>
      <c s="64" r="AH119">
        <v>9.49315099999999</v>
      </c>
      <c s="64" r="AI119">
        <v>0.0</v>
      </c>
      <c s="64" r="AJ119">
        <v>26.3698629999999</v>
      </c>
      <c s="64" r="AK119">
        <v>79.109589</v>
      </c>
      <c s="64" r="AL119">
        <v>21.09589</v>
      </c>
      <c s="64" r="AM119">
        <v>104.424657999999</v>
      </c>
      <c s="64" r="AN119">
        <v>10.547945</v>
      </c>
      <c s="64" r="AO119">
        <v>6.328767</v>
      </c>
      <c s="64" r="AP119">
        <v>23.205479</v>
      </c>
      <c s="64" r="AQ119">
        <v>28.4794519999999</v>
      </c>
      <c s="64" r="AR119">
        <v>27.424658</v>
      </c>
      <c s="64" r="AS119">
        <v>8.438356</v>
      </c>
      <c s="64" r="AT119">
        <v>0.0</v>
      </c>
      <c s="64" r="AU119">
        <v>13.712329</v>
      </c>
      <c s="64" r="AV119">
        <v>66.452055</v>
      </c>
      <c s="64" r="AW119">
        <v>24.2602739999999</v>
      </c>
      <c s="64" r="AX119">
        <v>227.835615999999</v>
      </c>
      <c s="64" r="AY119">
        <v>4.219178</v>
      </c>
      <c s="64" r="AZ119">
        <v>12.657534</v>
      </c>
      <c s="64" r="BA119">
        <v>12.657534</v>
      </c>
      <c s="64" r="BB119">
        <v>8.438356</v>
      </c>
      <c s="64" r="BC119">
        <v>25.315068</v>
      </c>
      <c s="64" r="BD119">
        <v>37.9726029999999</v>
      </c>
      <c s="64" r="BE119">
        <v>97.0410959999999</v>
      </c>
      <c s="64" r="BF119">
        <v>29.534247</v>
      </c>
      <c s="64" r="BG119">
        <v>164.0</v>
      </c>
      <c s="64" r="BH119">
        <v>126.575342</v>
      </c>
      <c s="64" r="BI119">
        <v>4.219178</v>
      </c>
      <c s="64" r="BJ119">
        <v>4.219178</v>
      </c>
      <c s="64" r="BK119">
        <v>12.657534</v>
      </c>
      <c s="64" r="BL119">
        <v>8.438356</v>
      </c>
      <c s="64" r="BM119">
        <v>0.0</v>
      </c>
      <c s="64" r="BN119">
        <v>29.534247</v>
      </c>
      <c s="64" r="BO119">
        <v>54.8493149999999</v>
      </c>
      <c s="64" r="BP119">
        <v>12.657534</v>
      </c>
      <c s="64" r="BQ119">
        <v>101.260274</v>
      </c>
      <c s="64" r="BR119">
        <v>0.0</v>
      </c>
      <c s="64" r="BS119">
        <v>8.438356</v>
      </c>
      <c s="64" r="BT119">
        <v>0.0</v>
      </c>
      <c s="64" r="BU119">
        <v>0.0</v>
      </c>
      <c s="64" r="BV119">
        <v>25.315068</v>
      </c>
      <c s="64" r="BW119">
        <v>8.438356</v>
      </c>
      <c s="64" r="BX119">
        <v>42.1917809999999</v>
      </c>
      <c s="64" r="BY119">
        <v>16.876712</v>
      </c>
      <c s="64" r="BZ119">
        <v>21.09589</v>
      </c>
      <c s="64" r="CA119">
        <v>0.0</v>
      </c>
      <c s="64" r="CB119">
        <v>0.0</v>
      </c>
      <c s="64" r="CC119">
        <v>0.0</v>
      </c>
      <c s="64" r="CD119">
        <v>8.438356</v>
      </c>
      <c s="64" r="CE119">
        <v>0.0</v>
      </c>
      <c s="64" r="CF119">
        <v>4.219178</v>
      </c>
      <c s="64" r="CG119">
        <v>0.0</v>
      </c>
      <c s="64" r="CH119">
        <v>8.438356</v>
      </c>
      <c s="64" r="CI119">
        <v>63.287671</v>
      </c>
      <c s="64" r="CJ119">
        <v>0.0</v>
      </c>
      <c s="64" r="CK119">
        <v>12.657534</v>
      </c>
      <c s="64" r="CL119">
        <v>4.219178</v>
      </c>
      <c s="64" r="CM119">
        <v>0.0</v>
      </c>
      <c s="64" r="CN119">
        <v>12.657534</v>
      </c>
      <c s="64" r="CO119">
        <v>25.315068</v>
      </c>
      <c s="64" r="CP119">
        <v>0.0</v>
      </c>
      <c s="64" r="CQ119">
        <v>8.438356</v>
      </c>
      <c s="64" r="CR119">
        <v>143.452055</v>
      </c>
      <c s="64" r="CS119">
        <v>4.219178</v>
      </c>
      <c s="64" r="CT119">
        <v>0.0</v>
      </c>
      <c s="64" r="CU119">
        <v>8.438356</v>
      </c>
      <c s="64" r="CV119">
        <v>0.0</v>
      </c>
      <c s="64" r="CW119">
        <v>12.657534</v>
      </c>
      <c s="64" r="CX119">
        <v>8.438356</v>
      </c>
      <c s="64" r="CY119">
        <v>97.0410959999999</v>
      </c>
      <c s="64" r="CZ119">
        <v>12.657534</v>
      </c>
    </row>
    <row customHeight="1" r="120" ht="15.0">
      <c t="s" s="62" r="A120">
        <v>1964</v>
      </c>
      <c t="s" s="62" r="B120">
        <v>1965</v>
      </c>
      <c t="s" s="62" r="C120">
        <v>1966</v>
      </c>
      <c t="s" s="62" r="D120">
        <v>1967</v>
      </c>
      <c t="s" s="62" r="E120">
        <v>1968</v>
      </c>
      <c t="s" s="62" r="F120">
        <v>1969</v>
      </c>
      <c t="s" s="63" r="G120">
        <v>1970</v>
      </c>
      <c t="s" s="62" r="H120">
        <v>1971</v>
      </c>
      <c s="64" r="I120">
        <v>294.0</v>
      </c>
      <c s="64" r="J120">
        <v>224.0</v>
      </c>
      <c s="64" r="K120">
        <v>211.0</v>
      </c>
      <c s="64" r="L120">
        <v>213.0</v>
      </c>
      <c s="64" r="M120">
        <v>197.0</v>
      </c>
      <c s="64" r="N120">
        <v>225.0</v>
      </c>
      <c s="64" r="O120">
        <v>7.48</v>
      </c>
      <c s="64" r="P120">
        <v>54.0</v>
      </c>
      <c s="64" r="Q120">
        <v>44.0</v>
      </c>
      <c s="64" r="R120">
        <v>68.0</v>
      </c>
      <c s="64" r="S120">
        <v>56.0</v>
      </c>
      <c s="64" r="T120">
        <v>43.0</v>
      </c>
      <c s="64" r="U120">
        <v>29.0</v>
      </c>
      <c s="64" r="V120">
        <v>40.0</v>
      </c>
      <c s="64" r="W120">
        <v>26.0</v>
      </c>
      <c s="64" r="X120">
        <v>51.0</v>
      </c>
      <c s="64" r="Y120">
        <v>44.0</v>
      </c>
      <c s="64" r="Z120">
        <v>43.0</v>
      </c>
      <c s="64" r="AA120">
        <v>20.0</v>
      </c>
      <c s="64" r="AB120">
        <v>146.0</v>
      </c>
      <c s="64" r="AC120">
        <v>24.0</v>
      </c>
      <c s="64" r="AD120">
        <v>23.0</v>
      </c>
      <c s="64" r="AE120">
        <v>35.0</v>
      </c>
      <c s="64" r="AF120">
        <v>29.0</v>
      </c>
      <c s="64" r="AG120">
        <v>20.0</v>
      </c>
      <c s="64" r="AH120">
        <v>15.0</v>
      </c>
      <c s="64" r="AI120">
        <v>0.0</v>
      </c>
      <c s="64" r="AJ120">
        <v>33.0</v>
      </c>
      <c s="64" r="AK120">
        <v>90.0</v>
      </c>
      <c s="64" r="AL120">
        <v>23.0</v>
      </c>
      <c s="64" r="AM120">
        <v>148.0</v>
      </c>
      <c s="64" r="AN120">
        <v>30.0</v>
      </c>
      <c s="64" r="AO120">
        <v>21.0</v>
      </c>
      <c s="64" r="AP120">
        <v>33.0</v>
      </c>
      <c s="64" r="AQ120">
        <v>27.0</v>
      </c>
      <c s="64" r="AR120">
        <v>23.0</v>
      </c>
      <c s="64" r="AS120">
        <v>14.0</v>
      </c>
      <c s="64" r="AT120">
        <v>0.0</v>
      </c>
      <c s="64" r="AU120">
        <v>38.0</v>
      </c>
      <c s="64" r="AV120">
        <v>84.0</v>
      </c>
      <c s="64" r="AW120">
        <v>26.0</v>
      </c>
      <c s="64" r="AX120">
        <v>256.0</v>
      </c>
      <c s="64" r="AY120">
        <v>4.0</v>
      </c>
      <c s="64" r="AZ120">
        <v>16.0</v>
      </c>
      <c s="64" r="BA120">
        <v>20.0</v>
      </c>
      <c s="64" r="BB120">
        <v>28.0</v>
      </c>
      <c s="64" r="BC120">
        <v>24.0</v>
      </c>
      <c s="64" r="BD120">
        <v>44.0</v>
      </c>
      <c s="64" r="BE120">
        <v>68.0</v>
      </c>
      <c s="64" r="BF120">
        <v>52.0</v>
      </c>
      <c s="64" r="BG120">
        <v>180.0</v>
      </c>
      <c s="64" r="BH120">
        <v>128.0</v>
      </c>
      <c s="64" r="BI120">
        <v>4.0</v>
      </c>
      <c s="64" r="BJ120">
        <v>12.0</v>
      </c>
      <c s="64" r="BK120">
        <v>12.0</v>
      </c>
      <c s="64" r="BL120">
        <v>16.0</v>
      </c>
      <c s="64" r="BM120">
        <v>0.0</v>
      </c>
      <c s="64" r="BN120">
        <v>28.0</v>
      </c>
      <c s="64" r="BO120">
        <v>36.0</v>
      </c>
      <c s="64" r="BP120">
        <v>20.0</v>
      </c>
      <c s="64" r="BQ120">
        <v>128.0</v>
      </c>
      <c s="64" r="BR120">
        <v>0.0</v>
      </c>
      <c s="64" r="BS120">
        <v>4.0</v>
      </c>
      <c s="64" r="BT120">
        <v>8.0</v>
      </c>
      <c s="64" r="BU120">
        <v>12.0</v>
      </c>
      <c s="64" r="BV120">
        <v>24.0</v>
      </c>
      <c s="64" r="BW120">
        <v>16.0</v>
      </c>
      <c s="64" r="BX120">
        <v>32.0</v>
      </c>
      <c s="64" r="BY120">
        <v>32.0</v>
      </c>
      <c s="64" r="BZ120">
        <v>64.0</v>
      </c>
      <c s="64" r="CA120">
        <v>0.0</v>
      </c>
      <c s="64" r="CB120">
        <v>0.0</v>
      </c>
      <c s="64" r="CC120">
        <v>0.0</v>
      </c>
      <c s="64" r="CD120">
        <v>4.0</v>
      </c>
      <c s="64" r="CE120">
        <v>8.0</v>
      </c>
      <c s="64" r="CF120">
        <v>20.0</v>
      </c>
      <c s="64" r="CG120">
        <v>0.0</v>
      </c>
      <c s="64" r="CH120">
        <v>32.0</v>
      </c>
      <c s="64" r="CI120">
        <v>104.0</v>
      </c>
      <c s="64" r="CJ120">
        <v>0.0</v>
      </c>
      <c s="64" r="CK120">
        <v>12.0</v>
      </c>
      <c s="64" r="CL120">
        <v>20.0</v>
      </c>
      <c s="64" r="CM120">
        <v>24.0</v>
      </c>
      <c s="64" r="CN120">
        <v>16.0</v>
      </c>
      <c s="64" r="CO120">
        <v>20.0</v>
      </c>
      <c s="64" r="CP120">
        <v>0.0</v>
      </c>
      <c s="64" r="CQ120">
        <v>12.0</v>
      </c>
      <c s="64" r="CR120">
        <v>88.0</v>
      </c>
      <c s="64" r="CS120">
        <v>4.0</v>
      </c>
      <c s="64" r="CT120">
        <v>4.0</v>
      </c>
      <c s="64" r="CU120">
        <v>0.0</v>
      </c>
      <c s="64" r="CV120">
        <v>0.0</v>
      </c>
      <c s="64" r="CW120">
        <v>0.0</v>
      </c>
      <c s="64" r="CX120">
        <v>4.0</v>
      </c>
      <c s="64" r="CY120">
        <v>68.0</v>
      </c>
      <c s="64" r="CZ120">
        <v>8.0</v>
      </c>
    </row>
    <row customHeight="1" r="121" ht="15.0">
      <c t="s" s="62" r="A121">
        <v>1972</v>
      </c>
      <c t="s" s="62" r="B121">
        <v>1973</v>
      </c>
      <c t="s" s="62" r="C121">
        <v>1974</v>
      </c>
      <c t="s" s="62" r="D121">
        <v>1975</v>
      </c>
      <c t="s" s="62" r="E121">
        <v>1976</v>
      </c>
      <c t="s" s="62" r="F121">
        <v>1977</v>
      </c>
      <c t="s" s="63" r="G121">
        <v>1978</v>
      </c>
      <c t="s" s="62" r="H121">
        <v>1979</v>
      </c>
      <c s="64" r="I121">
        <v>250.0</v>
      </c>
      <c s="64" r="J121">
        <v>223.0</v>
      </c>
      <c s="64" r="K121">
        <v>212.0</v>
      </c>
      <c s="64" r="L121">
        <v>236.0</v>
      </c>
      <c s="64" r="M121">
        <v>294.0</v>
      </c>
      <c s="64" r="N121">
        <v>323.0</v>
      </c>
      <c s="64" r="O121">
        <v>14.35</v>
      </c>
      <c s="64" r="P121">
        <v>51.3833989999999</v>
      </c>
      <c s="64" r="Q121">
        <v>34.58498</v>
      </c>
      <c s="64" r="R121">
        <v>46.4426879999999</v>
      </c>
      <c s="64" r="S121">
        <v>62.2529639999999</v>
      </c>
      <c s="64" r="T121">
        <v>31.620553</v>
      </c>
      <c s="64" r="U121">
        <v>23.715415</v>
      </c>
      <c s="64" r="V121">
        <v>47.0</v>
      </c>
      <c s="64" r="W121">
        <v>27.0</v>
      </c>
      <c s="64" r="X121">
        <v>52.0</v>
      </c>
      <c s="64" r="Y121">
        <v>34.0</v>
      </c>
      <c s="64" r="Z121">
        <v>49.0</v>
      </c>
      <c s="64" r="AA121">
        <v>14.0</v>
      </c>
      <c s="64" r="AB121">
        <v>119.565217</v>
      </c>
      <c s="64" r="AC121">
        <v>26.679842</v>
      </c>
      <c s="64" r="AD121">
        <v>15.8102769999999</v>
      </c>
      <c s="64" r="AE121">
        <v>21.7391299999999</v>
      </c>
      <c s="64" r="AF121">
        <v>32.608696</v>
      </c>
      <c s="64" r="AG121">
        <v>15.8102769999999</v>
      </c>
      <c s="64" r="AH121">
        <v>6.916996</v>
      </c>
      <c s="64" r="AI121">
        <v>0.0</v>
      </c>
      <c s="64" r="AJ121">
        <v>30.632411</v>
      </c>
      <c s="64" r="AK121">
        <v>71.1462449999999</v>
      </c>
      <c s="64" r="AL121">
        <v>17.7865609999999</v>
      </c>
      <c s="64" r="AM121">
        <v>130.434783</v>
      </c>
      <c s="64" r="AN121">
        <v>24.703557</v>
      </c>
      <c s="64" r="AO121">
        <v>18.774704</v>
      </c>
      <c s="64" r="AP121">
        <v>24.703557</v>
      </c>
      <c s="64" r="AQ121">
        <v>29.644269</v>
      </c>
      <c s="64" r="AR121">
        <v>15.8102769999999</v>
      </c>
      <c s="64" r="AS121">
        <v>15.8102769999999</v>
      </c>
      <c s="64" r="AT121">
        <v>0.988141999999999</v>
      </c>
      <c s="64" r="AU121">
        <v>33.5968379999999</v>
      </c>
      <c s="64" r="AV121">
        <v>72.134387</v>
      </c>
      <c s="64" r="AW121">
        <v>24.703557</v>
      </c>
      <c s="64" r="AX121">
        <v>201.581028</v>
      </c>
      <c s="64" r="AY121">
        <v>15.8102769999999</v>
      </c>
      <c s="64" r="AZ121">
        <v>11.857708</v>
      </c>
      <c s="64" r="BA121">
        <v>19.762846</v>
      </c>
      <c s="64" r="BB121">
        <v>19.762846</v>
      </c>
      <c s="64" r="BC121">
        <v>31.620553</v>
      </c>
      <c s="64" r="BD121">
        <v>11.857708</v>
      </c>
      <c s="64" r="BE121">
        <v>55.335968</v>
      </c>
      <c s="64" r="BF121">
        <v>35.573123</v>
      </c>
      <c s="64" r="BG121">
        <v>184.0</v>
      </c>
      <c s="64" r="BH121">
        <v>90.909091</v>
      </c>
      <c s="64" r="BI121">
        <v>15.8102769999999</v>
      </c>
      <c s="64" r="BJ121">
        <v>11.857708</v>
      </c>
      <c s="64" r="BK121">
        <v>15.8102769999999</v>
      </c>
      <c s="64" r="BL121">
        <v>11.857708</v>
      </c>
      <c s="64" r="BM121">
        <v>0.0</v>
      </c>
      <c s="64" r="BN121">
        <v>3.952569</v>
      </c>
      <c s="64" r="BO121">
        <v>19.762846</v>
      </c>
      <c s="64" r="BP121">
        <v>11.857708</v>
      </c>
      <c s="64" r="BQ121">
        <v>110.671937</v>
      </c>
      <c s="64" r="BR121">
        <v>0.0</v>
      </c>
      <c s="64" r="BS121">
        <v>0.0</v>
      </c>
      <c s="64" r="BT121">
        <v>3.952569</v>
      </c>
      <c s="64" r="BU121">
        <v>7.905138</v>
      </c>
      <c s="64" r="BV121">
        <v>31.620553</v>
      </c>
      <c s="64" r="BW121">
        <v>7.905138</v>
      </c>
      <c s="64" r="BX121">
        <v>35.573123</v>
      </c>
      <c s="64" r="BY121">
        <v>23.715415</v>
      </c>
      <c s="64" r="BZ121">
        <v>27.667984</v>
      </c>
      <c s="64" r="CA121">
        <v>0.0</v>
      </c>
      <c s="64" r="CB121">
        <v>0.0</v>
      </c>
      <c s="64" r="CC121">
        <v>0.0</v>
      </c>
      <c s="64" r="CD121">
        <v>0.0</v>
      </c>
      <c s="64" r="CE121">
        <v>3.952569</v>
      </c>
      <c s="64" r="CF121">
        <v>0.0</v>
      </c>
      <c s="64" r="CG121">
        <v>0.0</v>
      </c>
      <c s="64" r="CH121">
        <v>23.715415</v>
      </c>
      <c s="64" r="CI121">
        <v>102.766797999999</v>
      </c>
      <c s="64" r="CJ121">
        <v>15.8102769999999</v>
      </c>
      <c s="64" r="CK121">
        <v>11.857708</v>
      </c>
      <c s="64" r="CL121">
        <v>11.857708</v>
      </c>
      <c s="64" r="CM121">
        <v>19.762846</v>
      </c>
      <c s="64" r="CN121">
        <v>19.762846</v>
      </c>
      <c s="64" r="CO121">
        <v>11.857708</v>
      </c>
      <c s="64" r="CP121">
        <v>0.0</v>
      </c>
      <c s="64" r="CQ121">
        <v>11.857708</v>
      </c>
      <c s="64" r="CR121">
        <v>71.1462449999999</v>
      </c>
      <c s="64" r="CS121">
        <v>0.0</v>
      </c>
      <c s="64" r="CT121">
        <v>0.0</v>
      </c>
      <c s="64" r="CU121">
        <v>7.905138</v>
      </c>
      <c s="64" r="CV121">
        <v>0.0</v>
      </c>
      <c s="64" r="CW121">
        <v>7.905138</v>
      </c>
      <c s="64" r="CX121">
        <v>0.0</v>
      </c>
      <c s="64" r="CY121">
        <v>55.335968</v>
      </c>
      <c s="64" r="CZ121">
        <v>0.0</v>
      </c>
    </row>
    <row customHeight="1" r="122" ht="15.0">
      <c t="s" s="62" r="A122">
        <v>1980</v>
      </c>
      <c t="s" s="62" r="B122">
        <v>1981</v>
      </c>
      <c t="s" s="62" r="C122">
        <v>1982</v>
      </c>
      <c t="s" s="62" r="D122">
        <v>1983</v>
      </c>
      <c t="s" s="62" r="E122">
        <v>1984</v>
      </c>
      <c t="s" s="62" r="F122">
        <v>1985</v>
      </c>
      <c t="s" s="63" r="G122">
        <v>1986</v>
      </c>
      <c t="s" s="62" r="H122">
        <v>1987</v>
      </c>
      <c s="64" r="I122">
        <v>1843.0</v>
      </c>
      <c s="64" r="J122">
        <v>1806.0</v>
      </c>
      <c s="64" r="K122">
        <v>1700.0</v>
      </c>
      <c s="64" r="L122">
        <v>1474.0</v>
      </c>
      <c s="64" r="M122">
        <v>934.0</v>
      </c>
      <c s="64" r="N122">
        <v>703.0</v>
      </c>
      <c s="64" r="O122">
        <v>7.5</v>
      </c>
      <c s="64" r="P122">
        <v>356.411648</v>
      </c>
      <c s="64" r="Q122">
        <v>226.643283</v>
      </c>
      <c s="64" r="R122">
        <v>373.406699</v>
      </c>
      <c s="64" r="S122">
        <v>466.236411999999</v>
      </c>
      <c s="64" r="T122">
        <v>311.482686</v>
      </c>
      <c s="64" r="U122">
        <v>108.819272</v>
      </c>
      <c s="64" r="V122">
        <v>323.0</v>
      </c>
      <c s="64" r="W122">
        <v>358.0</v>
      </c>
      <c s="64" r="X122">
        <v>393.0</v>
      </c>
      <c s="64" r="Y122">
        <v>464.0</v>
      </c>
      <c s="64" r="Z122">
        <v>193.0</v>
      </c>
      <c s="64" r="AA122">
        <v>75.0</v>
      </c>
      <c s="64" r="AB122">
        <v>923.505621</v>
      </c>
      <c s="64" r="AC122">
        <v>174.713415</v>
      </c>
      <c s="64" r="AD122">
        <v>132.793778</v>
      </c>
      <c s="64" r="AE122">
        <v>172.731031</v>
      </c>
      <c s="64" r="AF122">
        <v>231.618906</v>
      </c>
      <c s="64" r="AG122">
        <v>158.736369</v>
      </c>
      <c s="64" r="AH122">
        <v>50.9154389999999</v>
      </c>
      <c s="64" r="AI122">
        <v>1.99668399999999</v>
      </c>
      <c s="64" r="AJ122">
        <v>229.622221999999</v>
      </c>
      <c s="64" r="AK122">
        <v>566.095631</v>
      </c>
      <c s="64" r="AL122">
        <v>127.787769</v>
      </c>
      <c s="64" r="AM122">
        <v>919.494378999999</v>
      </c>
      <c s="64" r="AN122">
        <v>181.698232999999</v>
      </c>
      <c s="64" r="AO122">
        <v>93.8495049999999</v>
      </c>
      <c s="64" r="AP122">
        <v>200.675668</v>
      </c>
      <c s="64" r="AQ122">
        <v>234.617505999999</v>
      </c>
      <c s="64" r="AR122">
        <v>152.746317</v>
      </c>
      <c s="64" r="AS122">
        <v>52.912123</v>
      </c>
      <c s="64" r="AT122">
        <v>2.995026</v>
      </c>
      <c s="64" r="AU122">
        <v>218.636885</v>
      </c>
      <c s="64" r="AV122">
        <v>576.064751</v>
      </c>
      <c s="64" r="AW122">
        <v>124.792743</v>
      </c>
      <c s="64" r="AX122">
        <v>1513.543584</v>
      </c>
      <c s="64" r="AY122">
        <v>3.99336799999999</v>
      </c>
      <c s="64" r="AZ122">
        <v>43.927045</v>
      </c>
      <c s="64" r="BA122">
        <v>191.681653</v>
      </c>
      <c s="64" r="BB122">
        <v>275.549526</v>
      </c>
      <c s="64" r="BC122">
        <v>251.582168999999</v>
      </c>
      <c s="64" r="BD122">
        <v>115.829115</v>
      </c>
      <c s="64" r="BE122">
        <v>415.310248</v>
      </c>
      <c s="64" r="BF122">
        <v>215.670458999999</v>
      </c>
      <c s="64" r="BG122">
        <v>1528.0</v>
      </c>
      <c s="64" r="BH122">
        <v>718.827647999999</v>
      </c>
      <c s="64" r="BI122">
        <v>3.99336799999999</v>
      </c>
      <c s="64" r="BJ122">
        <v>39.933678</v>
      </c>
      <c s="64" r="BK122">
        <v>115.807665</v>
      </c>
      <c s="64" r="BL122">
        <v>139.767872</v>
      </c>
      <c s="64" r="BM122">
        <v>51.913781</v>
      </c>
      <c s="64" r="BN122">
        <v>99.8556439999999</v>
      </c>
      <c s="64" r="BO122">
        <v>199.668387999999</v>
      </c>
      <c s="64" r="BP122">
        <v>67.887252</v>
      </c>
      <c s="64" r="BQ122">
        <v>794.715936</v>
      </c>
      <c s="64" r="BR122">
        <v>0.0</v>
      </c>
      <c s="64" r="BS122">
        <v>3.99336799999999</v>
      </c>
      <c s="64" r="BT122">
        <v>75.8739879999999</v>
      </c>
      <c s="64" r="BU122">
        <v>135.781654</v>
      </c>
      <c s="64" r="BV122">
        <v>199.668387999999</v>
      </c>
      <c s="64" r="BW122">
        <v>15.973471</v>
      </c>
      <c s="64" r="BX122">
        <v>215.641859</v>
      </c>
      <c s="64" r="BY122">
        <v>147.783207</v>
      </c>
      <c s="64" r="BZ122">
        <v>167.721445999999</v>
      </c>
      <c s="64" r="CA122">
        <v>0.0</v>
      </c>
      <c s="64" r="CB122">
        <v>0.0</v>
      </c>
      <c s="64" r="CC122">
        <v>3.99336799999999</v>
      </c>
      <c s="64" r="CD122">
        <v>11.980103</v>
      </c>
      <c s="64" r="CE122">
        <v>15.973471</v>
      </c>
      <c s="64" r="CF122">
        <v>15.973471</v>
      </c>
      <c s="64" r="CG122">
        <v>0.0</v>
      </c>
      <c s="64" r="CH122">
        <v>119.801033</v>
      </c>
      <c s="64" r="CI122">
        <v>738.823086999999</v>
      </c>
      <c s="64" r="CJ122">
        <v>0.0</v>
      </c>
      <c s="64" r="CK122">
        <v>35.9403099999999</v>
      </c>
      <c s="64" r="CL122">
        <v>147.754606999999</v>
      </c>
      <c s="64" r="CM122">
        <v>211.648492</v>
      </c>
      <c s="64" r="CN122">
        <v>207.655124</v>
      </c>
      <c s="64" r="CO122">
        <v>91.868909</v>
      </c>
      <c s="64" r="CP122">
        <v>0.0</v>
      </c>
      <c s="64" r="CQ122">
        <v>43.9556449999999</v>
      </c>
      <c s="64" r="CR122">
        <v>606.999051</v>
      </c>
      <c s="64" r="CS122">
        <v>3.99336799999999</v>
      </c>
      <c s="64" r="CT122">
        <v>7.98673599999999</v>
      </c>
      <c s="64" r="CU122">
        <v>39.933678</v>
      </c>
      <c s="64" r="CV122">
        <v>51.920931</v>
      </c>
      <c s="64" r="CW122">
        <v>27.953574</v>
      </c>
      <c s="64" r="CX122">
        <v>7.98673599999999</v>
      </c>
      <c s="64" r="CY122">
        <v>415.310248</v>
      </c>
      <c s="64" r="CZ122">
        <v>51.913781</v>
      </c>
    </row>
    <row customHeight="1" r="123" ht="15.0">
      <c t="s" s="62" r="A123">
        <v>1988</v>
      </c>
      <c t="s" s="62" r="B123">
        <v>1989</v>
      </c>
      <c t="s" s="62" r="C123">
        <v>1990</v>
      </c>
      <c t="s" s="62" r="D123">
        <v>1991</v>
      </c>
      <c t="s" s="62" r="E123">
        <v>1992</v>
      </c>
      <c t="s" s="62" r="F123">
        <v>1993</v>
      </c>
      <c t="s" s="63" r="G123">
        <v>1994</v>
      </c>
      <c t="s" s="62" r="H123">
        <v>1995</v>
      </c>
      <c s="64" r="I123">
        <v>22242.0</v>
      </c>
      <c s="64" r="J123">
        <v>21283.0</v>
      </c>
      <c s="64" r="K123">
        <v>21363.0</v>
      </c>
      <c s="64" r="L123">
        <v>23520.0</v>
      </c>
      <c s="64" r="M123">
        <v>24769.0</v>
      </c>
      <c s="64" r="N123">
        <v>17713.0</v>
      </c>
      <c s="64" r="O123">
        <v>5.52</v>
      </c>
      <c s="64" r="P123">
        <v>4194.06549499999</v>
      </c>
      <c s="64" r="Q123">
        <v>4328.56048399999</v>
      </c>
      <c s="64" r="R123">
        <v>4327.692903</v>
      </c>
      <c s="64" r="S123">
        <v>4223.292988</v>
      </c>
      <c s="64" r="T123">
        <v>2949.186154</v>
      </c>
      <c s="64" r="U123">
        <v>2219.20197599999</v>
      </c>
      <c s="64" r="V123">
        <v>4206.0</v>
      </c>
      <c s="64" r="W123">
        <v>4460.0</v>
      </c>
      <c s="64" r="X123">
        <v>4469.0</v>
      </c>
      <c s="64" r="Y123">
        <v>3693.0</v>
      </c>
      <c s="64" r="Z123">
        <v>2922.0</v>
      </c>
      <c s="64" r="AA123">
        <v>1533.0</v>
      </c>
      <c s="64" r="AB123">
        <v>10419.140928</v>
      </c>
      <c s="64" r="AC123">
        <v>2233.10152</v>
      </c>
      <c s="64" r="AD123">
        <v>2097.30228799999</v>
      </c>
      <c s="64" r="AE123">
        <v>2170.595679</v>
      </c>
      <c s="64" r="AF123">
        <v>1876.52468</v>
      </c>
      <c s="64" r="AG123">
        <v>1324.208987</v>
      </c>
      <c s="64" r="AH123">
        <v>682.714867</v>
      </c>
      <c s="64" r="AI123">
        <v>34.6929069999999</v>
      </c>
      <c s="64" r="AJ123">
        <v>3031.09522199999</v>
      </c>
      <c s="64" r="AK123">
        <v>5941.059556</v>
      </c>
      <c s="64" r="AL123">
        <v>1446.986151</v>
      </c>
      <c s="64" r="AM123">
        <v>11822.8590719999</v>
      </c>
      <c s="64" r="AN123">
        <v>1960.963974</v>
      </c>
      <c s="64" r="AO123">
        <v>2231.258196</v>
      </c>
      <c s="64" r="AP123">
        <v>2157.097224</v>
      </c>
      <c s="64" r="AQ123">
        <v>2346.768308</v>
      </c>
      <c s="64" r="AR123">
        <v>1624.977167</v>
      </c>
      <c s="64" r="AS123">
        <v>1353.726762</v>
      </c>
      <c s="64" r="AT123">
        <v>148.06744</v>
      </c>
      <c s="64" r="AU123">
        <v>2667.60265699999</v>
      </c>
      <c s="64" r="AV123">
        <v>6708.0325</v>
      </c>
      <c s="64" r="AW123">
        <v>2447.223915</v>
      </c>
      <c s="64" r="AX123">
        <v>18037.675487</v>
      </c>
      <c s="64" r="AY123">
        <v>19.818321</v>
      </c>
      <c s="64" r="AZ123">
        <v>505.26262</v>
      </c>
      <c s="64" r="BA123">
        <v>672.155155</v>
      </c>
      <c s="64" r="BB123">
        <v>1820.498038</v>
      </c>
      <c s="64" r="BC123">
        <v>3502.517815</v>
      </c>
      <c s="64" r="BD123">
        <v>2949.04763599999</v>
      </c>
      <c s="64" r="BE123">
        <v>4774.189349</v>
      </c>
      <c s="64" r="BF123">
        <v>3794.186552</v>
      </c>
      <c s="64" r="BG123">
        <v>17018.0</v>
      </c>
      <c s="64" r="BH123">
        <v>8166.661274</v>
      </c>
      <c s="64" r="BI123">
        <v>10.7141369999999</v>
      </c>
      <c s="64" r="BJ123">
        <v>386.773377999999</v>
      </c>
      <c s="64" r="BK123">
        <v>404.252976999999</v>
      </c>
      <c s="64" r="BL123">
        <v>855.291115999999</v>
      </c>
      <c s="64" r="BM123">
        <v>705.365864999999</v>
      </c>
      <c s="64" r="BN123">
        <v>2385.589218</v>
      </c>
      <c s="64" r="BO123">
        <v>1981.180124</v>
      </c>
      <c s="64" r="BP123">
        <v>1437.494459</v>
      </c>
      <c s="64" r="BQ123">
        <v>9871.014213</v>
      </c>
      <c s="64" r="BR123">
        <v>9.104184</v>
      </c>
      <c s="64" r="BS123">
        <v>118.489241</v>
      </c>
      <c s="64" r="BT123">
        <v>267.902178999999</v>
      </c>
      <c s="64" r="BU123">
        <v>965.206922999999</v>
      </c>
      <c s="64" r="BV123">
        <v>2797.15194999999</v>
      </c>
      <c s="64" r="BW123">
        <v>563.458419</v>
      </c>
      <c s="64" r="BX123">
        <v>2793.00922399999</v>
      </c>
      <c s="64" r="BY123">
        <v>2356.692093</v>
      </c>
      <c s="64" r="BZ123">
        <v>2746.49453399999</v>
      </c>
      <c s="64" r="CA123">
        <v>0.0</v>
      </c>
      <c s="64" r="CB123">
        <v>24.286083</v>
      </c>
      <c s="64" r="CC123">
        <v>7.00332199999999</v>
      </c>
      <c s="64" r="CD123">
        <v>140.677733999999</v>
      </c>
      <c s="64" r="CE123">
        <v>387.699271</v>
      </c>
      <c s="64" r="CF123">
        <v>393.614839</v>
      </c>
      <c s="64" r="CG123">
        <v>0.0</v>
      </c>
      <c s="64" r="CH123">
        <v>1793.21328599999</v>
      </c>
      <c s="64" r="CI123">
        <v>8746.950665</v>
      </c>
      <c s="64" r="CJ123">
        <v>13.702661</v>
      </c>
      <c s="64" r="CK123">
        <v>403.621020999999</v>
      </c>
      <c s="64" r="CL123">
        <v>533.992625999999</v>
      </c>
      <c s="64" r="CM123">
        <v>1504.204776</v>
      </c>
      <c s="64" r="CN123">
        <v>2609.899179</v>
      </c>
      <c s="64" r="CO123">
        <v>2231.012572</v>
      </c>
      <c s="64" r="CP123">
        <v>32.46289</v>
      </c>
      <c s="64" r="CQ123">
        <v>1418.054939</v>
      </c>
      <c s="64" r="CR123">
        <v>6544.230287</v>
      </c>
      <c s="64" r="CS123">
        <v>6.115661</v>
      </c>
      <c s="64" r="CT123">
        <v>77.3555159999999</v>
      </c>
      <c s="64" r="CU123">
        <v>131.159207</v>
      </c>
      <c s="64" r="CV123">
        <v>175.615528</v>
      </c>
      <c s="64" r="CW123">
        <v>504.919365</v>
      </c>
      <c s="64" r="CX123">
        <v>324.420225</v>
      </c>
      <c s="64" r="CY123">
        <v>4741.726459</v>
      </c>
      <c s="64" r="CZ123">
        <v>582.918326999999</v>
      </c>
    </row>
    <row customHeight="1" r="124" ht="15.0">
      <c t="s" s="62" r="A124">
        <v>1996</v>
      </c>
      <c t="s" s="62" r="B124">
        <v>1997</v>
      </c>
      <c t="s" s="62" r="C124">
        <v>1998</v>
      </c>
      <c t="s" s="62" r="D124">
        <v>1999</v>
      </c>
      <c t="s" s="62" r="E124">
        <v>2000</v>
      </c>
      <c t="s" s="62" r="F124">
        <v>2001</v>
      </c>
      <c t="s" s="63" r="G124">
        <v>2002</v>
      </c>
      <c t="s" s="62" r="H124">
        <v>2003</v>
      </c>
      <c s="64" r="I124">
        <v>1855.0</v>
      </c>
      <c s="64" r="J124">
        <v>1347.0</v>
      </c>
      <c s="64" r="K124">
        <v>1319.0</v>
      </c>
      <c s="64" r="L124">
        <v>1308.0</v>
      </c>
      <c s="64" r="M124">
        <v>1281.0</v>
      </c>
      <c s="64" r="N124">
        <v>1241.0</v>
      </c>
      <c s="64" r="O124">
        <v>7.83</v>
      </c>
      <c s="64" r="P124">
        <v>450.055336</v>
      </c>
      <c s="64" r="Q124">
        <v>240.861171</v>
      </c>
      <c s="64" r="R124">
        <v>457.732186</v>
      </c>
      <c s="64" r="S124">
        <v>306.195494999999</v>
      </c>
      <c s="64" r="T124">
        <v>236.06314</v>
      </c>
      <c s="64" r="U124">
        <v>164.092671</v>
      </c>
      <c s="64" r="V124">
        <v>227.0</v>
      </c>
      <c s="64" r="W124">
        <v>212.0</v>
      </c>
      <c s="64" r="X124">
        <v>288.0</v>
      </c>
      <c s="64" r="Y124">
        <v>271.0</v>
      </c>
      <c s="64" r="Z124">
        <v>231.0</v>
      </c>
      <c s="64" r="AA124">
        <v>118.0</v>
      </c>
      <c s="64" r="AB124">
        <v>907.828072</v>
      </c>
      <c s="64" r="AC124">
        <v>240.861171</v>
      </c>
      <c s="64" r="AD124">
        <v>111.314325999999</v>
      </c>
      <c s="64" r="AE124">
        <v>215.911408999999</v>
      </c>
      <c s="64" r="AF124">
        <v>159.335187999999</v>
      </c>
      <c s="64" r="AG124">
        <v>117.071963999999</v>
      </c>
      <c s="64" r="AH124">
        <v>57.576376</v>
      </c>
      <c s="64" r="AI124">
        <v>5.757638</v>
      </c>
      <c s="64" r="AJ124">
        <v>273.487783999999</v>
      </c>
      <c s="64" r="AK124">
        <v>512.470291999999</v>
      </c>
      <c s="64" r="AL124">
        <v>121.869995</v>
      </c>
      <c s="64" r="AM124">
        <v>947.171927999999</v>
      </c>
      <c s="64" r="AN124">
        <v>209.194165</v>
      </c>
      <c s="64" r="AO124">
        <v>129.546844999999</v>
      </c>
      <c s="64" r="AP124">
        <v>241.820777999999</v>
      </c>
      <c s="64" r="AQ124">
        <v>146.860307</v>
      </c>
      <c s="64" r="AR124">
        <v>118.991176</v>
      </c>
      <c s="64" r="AS124">
        <v>93.0818069999999</v>
      </c>
      <c s="64" r="AT124">
        <v>7.67685</v>
      </c>
      <c s="64" r="AU124">
        <v>245.659202999999</v>
      </c>
      <c s="64" r="AV124">
        <v>548.93533</v>
      </c>
      <c s="64" r="AW124">
        <v>152.577395</v>
      </c>
      <c s="64" r="AX124">
        <v>1408.70199099999</v>
      </c>
      <c s="64" r="AY124">
        <v>11.515275</v>
      </c>
      <c s="64" r="AZ124">
        <v>42.222675</v>
      </c>
      <c s="64" r="BA124">
        <v>34.545825</v>
      </c>
      <c s="64" r="BB124">
        <v>199.598102</v>
      </c>
      <c s="64" r="BC124">
        <v>318.589278999999</v>
      </c>
      <c s="64" r="BD124">
        <v>249.497627999999</v>
      </c>
      <c s="64" r="BE124">
        <v>441.41888</v>
      </c>
      <c s="64" r="BF124">
        <v>111.314325999999</v>
      </c>
      <c s="64" r="BG124">
        <v>1128.0</v>
      </c>
      <c s="64" r="BH124">
        <v>694.754933</v>
      </c>
      <c s="64" r="BI124">
        <v>11.515275</v>
      </c>
      <c s="64" r="BJ124">
        <v>34.545825</v>
      </c>
      <c s="64" r="BK124">
        <v>19.192125</v>
      </c>
      <c s="64" r="BL124">
        <v>107.475900999999</v>
      </c>
      <c s="64" r="BM124">
        <v>46.061101</v>
      </c>
      <c s="64" r="BN124">
        <v>207.274952</v>
      </c>
      <c s="64" r="BO124">
        <v>218.790226999999</v>
      </c>
      <c s="64" r="BP124">
        <v>49.899526</v>
      </c>
      <c s="64" r="BQ124">
        <v>713.947057999999</v>
      </c>
      <c s="64" r="BR124">
        <v>0.0</v>
      </c>
      <c s="64" r="BS124">
        <v>7.67685</v>
      </c>
      <c s="64" r="BT124">
        <v>15.3537</v>
      </c>
      <c s="64" r="BU124">
        <v>92.122201</v>
      </c>
      <c s="64" r="BV124">
        <v>272.528178</v>
      </c>
      <c s="64" r="BW124">
        <v>42.222675</v>
      </c>
      <c s="64" r="BX124">
        <v>222.628653</v>
      </c>
      <c s="64" r="BY124">
        <v>61.4148009999999</v>
      </c>
      <c s="64" r="BZ124">
        <v>115.152750999999</v>
      </c>
      <c s="64" r="CA124">
        <v>0.0</v>
      </c>
      <c s="64" r="CB124">
        <v>0.0</v>
      </c>
      <c s="64" r="CC124">
        <v>0.0</v>
      </c>
      <c s="64" r="CD124">
        <v>7.67685</v>
      </c>
      <c s="64" r="CE124">
        <v>34.545825</v>
      </c>
      <c s="64" r="CF124">
        <v>30.7074</v>
      </c>
      <c s="64" r="CG124">
        <v>0.0</v>
      </c>
      <c s="64" r="CH124">
        <v>42.222675</v>
      </c>
      <c s="64" r="CI124">
        <v>775.361858999999</v>
      </c>
      <c s="64" r="CJ124">
        <v>11.515275</v>
      </c>
      <c s="64" r="CK124">
        <v>42.222675</v>
      </c>
      <c s="64" r="CL124">
        <v>30.7074</v>
      </c>
      <c s="64" r="CM124">
        <v>191.921252</v>
      </c>
      <c s="64" r="CN124">
        <v>249.497627999999</v>
      </c>
      <c s="64" r="CO124">
        <v>203.436527</v>
      </c>
      <c s="64" r="CP124">
        <v>3.838425</v>
      </c>
      <c s="64" r="CQ124">
        <v>42.222675</v>
      </c>
      <c s="64" r="CR124">
        <v>518.187380999999</v>
      </c>
      <c s="64" r="CS124">
        <v>0.0</v>
      </c>
      <c s="64" r="CT124">
        <v>0.0</v>
      </c>
      <c s="64" r="CU124">
        <v>3.838425</v>
      </c>
      <c s="64" r="CV124">
        <v>0.0</v>
      </c>
      <c s="64" r="CW124">
        <v>34.545825</v>
      </c>
      <c s="64" r="CX124">
        <v>15.3537</v>
      </c>
      <c s="64" r="CY124">
        <v>437.580454999999</v>
      </c>
      <c s="64" r="CZ124">
        <v>26.8689749999999</v>
      </c>
    </row>
    <row customHeight="1" r="125" ht="15.0">
      <c t="s" s="62" r="A125">
        <v>2004</v>
      </c>
      <c t="s" s="62" r="B125">
        <v>2005</v>
      </c>
      <c t="s" s="62" r="C125">
        <v>2006</v>
      </c>
      <c t="s" s="62" r="D125">
        <v>2007</v>
      </c>
      <c t="s" s="62" r="E125">
        <v>2008</v>
      </c>
      <c t="s" s="62" r="F125">
        <v>2009</v>
      </c>
      <c t="s" s="63" r="G125">
        <v>2010</v>
      </c>
      <c t="s" s="62" r="H125">
        <v>2011</v>
      </c>
      <c s="64" r="I125">
        <v>187.0</v>
      </c>
      <c s="64" r="J125">
        <v>169.0</v>
      </c>
      <c s="64" r="K125">
        <v>179.0</v>
      </c>
      <c s="64" r="L125">
        <v>173.0</v>
      </c>
      <c s="64" r="M125">
        <v>139.0</v>
      </c>
      <c s="64" r="N125">
        <v>189.0</v>
      </c>
      <c s="64" r="O125">
        <v>3.65</v>
      </c>
      <c s="64" r="P125">
        <v>33.8183179999999</v>
      </c>
      <c s="64" r="Q125">
        <v>20.887785</v>
      </c>
      <c s="64" r="R125">
        <v>31.8290049999999</v>
      </c>
      <c s="64" r="S125">
        <v>54.7106959999999</v>
      </c>
      <c s="64" r="T125">
        <v>29.839693</v>
      </c>
      <c s="64" r="U125">
        <v>15.914503</v>
      </c>
      <c s="64" r="V125">
        <v>35.0</v>
      </c>
      <c s="64" r="W125">
        <v>30.0</v>
      </c>
      <c s="64" r="X125">
        <v>41.0</v>
      </c>
      <c s="64" r="Y125">
        <v>29.0</v>
      </c>
      <c s="64" r="Z125">
        <v>20.0</v>
      </c>
      <c s="64" r="AA125">
        <v>14.0</v>
      </c>
      <c s="64" r="AB125">
        <v>84.5503889999999</v>
      </c>
      <c s="64" r="AC125">
        <v>13.92519</v>
      </c>
      <c s="64" r="AD125">
        <v>6.962595</v>
      </c>
      <c s="64" r="AE125">
        <v>12.930533</v>
      </c>
      <c s="64" r="AF125">
        <v>28.849629</v>
      </c>
      <c s="64" r="AG125">
        <v>17.9038159999999</v>
      </c>
      <c s="64" r="AH125">
        <v>3.978626</v>
      </c>
      <c s="64" r="AI125">
        <v>0.0</v>
      </c>
      <c s="64" r="AJ125">
        <v>18.898472</v>
      </c>
      <c s="64" r="AK125">
        <v>53.71604</v>
      </c>
      <c s="64" r="AL125">
        <v>11.935877</v>
      </c>
      <c s="64" r="AM125">
        <v>102.449611</v>
      </c>
      <c s="64" r="AN125">
        <v>19.893128</v>
      </c>
      <c s="64" r="AO125">
        <v>13.92519</v>
      </c>
      <c s="64" r="AP125">
        <v>18.898472</v>
      </c>
      <c s="64" r="AQ125">
        <v>25.8610669999999</v>
      </c>
      <c s="64" r="AR125">
        <v>11.935877</v>
      </c>
      <c s="64" r="AS125">
        <v>9.946564</v>
      </c>
      <c s="64" r="AT125">
        <v>1.989313</v>
      </c>
      <c s="64" r="AU125">
        <v>25.8610669999999</v>
      </c>
      <c s="64" r="AV125">
        <v>57.690072</v>
      </c>
      <c s="64" r="AW125">
        <v>18.898472</v>
      </c>
      <c s="64" r="AX125">
        <v>131.294647</v>
      </c>
      <c s="64" r="AY125">
        <v>3.978626</v>
      </c>
      <c s="64" r="AZ125">
        <v>7.957251</v>
      </c>
      <c s="64" r="BA125">
        <v>7.957251</v>
      </c>
      <c s="64" r="BB125">
        <v>0.0</v>
      </c>
      <c s="64" r="BC125">
        <v>27.85038</v>
      </c>
      <c s="64" r="BD125">
        <v>27.85038</v>
      </c>
      <c s="64" r="BE125">
        <v>35.807631</v>
      </c>
      <c s="64" r="BF125">
        <v>19.893128</v>
      </c>
      <c s="64" r="BG125">
        <v>132.0</v>
      </c>
      <c s="64" r="BH125">
        <v>47.7435079999999</v>
      </c>
      <c s="64" r="BI125">
        <v>3.978626</v>
      </c>
      <c s="64" r="BJ125">
        <v>3.978626</v>
      </c>
      <c s="64" r="BK125">
        <v>7.957251</v>
      </c>
      <c s="64" r="BL125">
        <v>0.0</v>
      </c>
      <c s="64" r="BM125">
        <v>0.0</v>
      </c>
      <c s="64" r="BN125">
        <v>19.893128</v>
      </c>
      <c s="64" r="BO125">
        <v>7.957251</v>
      </c>
      <c s="64" r="BP125">
        <v>3.978626</v>
      </c>
      <c s="64" r="BQ125">
        <v>83.551139</v>
      </c>
      <c s="64" r="BR125">
        <v>0.0</v>
      </c>
      <c s="64" r="BS125">
        <v>3.978626</v>
      </c>
      <c s="64" r="BT125">
        <v>0.0</v>
      </c>
      <c s="64" r="BU125">
        <v>0.0</v>
      </c>
      <c s="64" r="BV125">
        <v>27.85038</v>
      </c>
      <c s="64" r="BW125">
        <v>7.957251</v>
      </c>
      <c s="64" r="BX125">
        <v>27.85038</v>
      </c>
      <c s="64" r="BY125">
        <v>15.914503</v>
      </c>
      <c s="64" r="BZ125">
        <v>7.957251</v>
      </c>
      <c s="64" r="CA125">
        <v>0.0</v>
      </c>
      <c s="64" r="CB125">
        <v>0.0</v>
      </c>
      <c s="64" r="CC125">
        <v>0.0</v>
      </c>
      <c s="64" r="CD125">
        <v>0.0</v>
      </c>
      <c s="64" r="CE125">
        <v>3.978626</v>
      </c>
      <c s="64" r="CF125">
        <v>0.0</v>
      </c>
      <c s="64" r="CG125">
        <v>0.0</v>
      </c>
      <c s="64" r="CH125">
        <v>3.978626</v>
      </c>
      <c s="64" r="CI125">
        <v>63.658011</v>
      </c>
      <c s="64" r="CJ125">
        <v>3.978626</v>
      </c>
      <c s="64" r="CK125">
        <v>7.957251</v>
      </c>
      <c s="64" r="CL125">
        <v>3.978626</v>
      </c>
      <c s="64" r="CM125">
        <v>0.0</v>
      </c>
      <c s="64" r="CN125">
        <v>15.914503</v>
      </c>
      <c s="64" r="CO125">
        <v>23.8717539999999</v>
      </c>
      <c s="64" r="CP125">
        <v>0.0</v>
      </c>
      <c s="64" r="CQ125">
        <v>7.957251</v>
      </c>
      <c s="64" r="CR125">
        <v>59.679385</v>
      </c>
      <c s="64" r="CS125">
        <v>0.0</v>
      </c>
      <c s="64" r="CT125">
        <v>0.0</v>
      </c>
      <c s="64" r="CU125">
        <v>3.978626</v>
      </c>
      <c s="64" r="CV125">
        <v>0.0</v>
      </c>
      <c s="64" r="CW125">
        <v>7.957251</v>
      </c>
      <c s="64" r="CX125">
        <v>3.978626</v>
      </c>
      <c s="64" r="CY125">
        <v>35.807631</v>
      </c>
      <c s="64" r="CZ125">
        <v>7.957251</v>
      </c>
    </row>
    <row customHeight="1" r="126" ht="15.0">
      <c t="s" s="62" r="A126">
        <v>2012</v>
      </c>
      <c t="s" s="62" r="B126">
        <v>2013</v>
      </c>
      <c t="s" s="62" r="C126">
        <v>2014</v>
      </c>
      <c t="s" s="62" r="D126">
        <v>2015</v>
      </c>
      <c t="s" s="62" r="E126">
        <v>2016</v>
      </c>
      <c t="s" s="62" r="F126">
        <v>2017</v>
      </c>
      <c t="s" s="63" r="G126">
        <v>2018</v>
      </c>
      <c t="s" s="62" r="H126">
        <v>2019</v>
      </c>
      <c s="64" r="I126">
        <v>16353.0</v>
      </c>
      <c s="64" r="J126">
        <v>16936.0</v>
      </c>
      <c s="64" r="K126">
        <v>16768.0</v>
      </c>
      <c s="64" r="L126">
        <v>13730.0</v>
      </c>
      <c s="64" r="M126">
        <v>6445.0</v>
      </c>
      <c s="64" r="N126">
        <v>3548.0</v>
      </c>
      <c s="64" r="O126">
        <v>99.57</v>
      </c>
      <c s="64" r="P126">
        <v>2663.518719</v>
      </c>
      <c s="64" r="Q126">
        <v>2137.638528</v>
      </c>
      <c s="64" r="R126">
        <v>2784.453217</v>
      </c>
      <c s="64" r="S126">
        <v>4360.899255</v>
      </c>
      <c s="64" r="T126">
        <v>3256.142842</v>
      </c>
      <c s="64" r="U126">
        <v>1150.34743899999</v>
      </c>
      <c s="64" r="V126">
        <v>2973.0</v>
      </c>
      <c s="64" r="W126">
        <v>3282.0</v>
      </c>
      <c s="64" r="X126">
        <v>3557.0</v>
      </c>
      <c s="64" r="Y126">
        <v>4738.0</v>
      </c>
      <c s="64" r="Z126">
        <v>1693.0</v>
      </c>
      <c s="64" r="AA126">
        <v>693.0</v>
      </c>
      <c s="64" r="AB126">
        <v>7869.092956</v>
      </c>
      <c s="64" r="AC126">
        <v>1301.193839</v>
      </c>
      <c s="64" r="AD126">
        <v>1104.297317</v>
      </c>
      <c s="64" r="AE126">
        <v>1336.41218</v>
      </c>
      <c s="64" r="AF126">
        <v>2074.41039899999</v>
      </c>
      <c s="64" r="AG126">
        <v>1637.625536</v>
      </c>
      <c s="64" r="AH126">
        <v>393.927562</v>
      </c>
      <c s="64" r="AI126">
        <v>21.226123</v>
      </c>
      <c s="64" r="AJ126">
        <v>1828.802735</v>
      </c>
      <c s="64" r="AK126">
        <v>4810.34637</v>
      </c>
      <c s="64" r="AL126">
        <v>1229.943852</v>
      </c>
      <c s="64" r="AM126">
        <v>8483.90704399999</v>
      </c>
      <c s="64" r="AN126">
        <v>1362.32487999999</v>
      </c>
      <c s="64" r="AO126">
        <v>1033.34121099999</v>
      </c>
      <c s="64" r="AP126">
        <v>1448.041037</v>
      </c>
      <c s="64" r="AQ126">
        <v>2286.48885599999</v>
      </c>
      <c s="64" r="AR126">
        <v>1618.517306</v>
      </c>
      <c s="64" r="AS126">
        <v>636.134731999999</v>
      </c>
      <c s="64" r="AT126">
        <v>99.059021</v>
      </c>
      <c s="64" r="AU126">
        <v>1876.23702899999</v>
      </c>
      <c s="64" r="AV126">
        <v>5051.56194799999</v>
      </c>
      <c s="64" r="AW126">
        <v>1556.10806699999</v>
      </c>
      <c s="64" r="AX126">
        <v>13694.5271479999</v>
      </c>
      <c s="64" r="AY126">
        <v>22.3201399999999</v>
      </c>
      <c s="64" r="AZ126">
        <v>443.846978999999</v>
      </c>
      <c s="64" r="BA126">
        <v>1892.325215</v>
      </c>
      <c s="64" r="BB126">
        <v>2186.795985</v>
      </c>
      <c s="64" r="BC126">
        <v>1875.228255</v>
      </c>
      <c s="64" r="BD126">
        <v>1166.08725499999</v>
      </c>
      <c s="64" r="BE126">
        <v>4266.652694</v>
      </c>
      <c s="64" r="BF126">
        <v>1841.270626</v>
      </c>
      <c s="64" r="BG126">
        <v>13856.0</v>
      </c>
      <c s="64" r="BH126">
        <v>6582.969041</v>
      </c>
      <c s="64" r="BI126">
        <v>17.4302029999999</v>
      </c>
      <c s="64" r="BJ126">
        <v>313.019163999999</v>
      </c>
      <c s="64" r="BK126">
        <v>1237.430841</v>
      </c>
      <c s="64" r="BL126">
        <v>969.548614</v>
      </c>
      <c s="64" r="BM126">
        <v>389.023256</v>
      </c>
      <c s="64" r="BN126">
        <v>931.182784999999</v>
      </c>
      <c s="64" r="BO126">
        <v>2049.791161</v>
      </c>
      <c s="64" r="BP126">
        <v>675.543015999999</v>
      </c>
      <c s="64" r="BQ126">
        <v>7111.55810699999</v>
      </c>
      <c s="64" r="BR126">
        <v>4.88993699999999</v>
      </c>
      <c s="64" r="BS126">
        <v>130.827813999999</v>
      </c>
      <c s="64" r="BT126">
        <v>654.894372999999</v>
      </c>
      <c s="64" r="BU126">
        <v>1217.24737</v>
      </c>
      <c s="64" r="BV126">
        <v>1486.204999</v>
      </c>
      <c s="64" r="BW126">
        <v>234.904471</v>
      </c>
      <c s="64" r="BX126">
        <v>2216.86153299999</v>
      </c>
      <c s="64" r="BY126">
        <v>1165.72760999999</v>
      </c>
      <c s="64" r="BZ126">
        <v>1651.9022</v>
      </c>
      <c s="64" r="CA126">
        <v>0.0</v>
      </c>
      <c s="64" r="CB126">
        <v>9.87940399999999</v>
      </c>
      <c s="64" r="CC126">
        <v>27.5340719999999</v>
      </c>
      <c s="64" r="CD126">
        <v>94.8262759999999</v>
      </c>
      <c s="64" r="CE126">
        <v>189.480659</v>
      </c>
      <c s="64" r="CF126">
        <v>169.423624999999</v>
      </c>
      <c s="64" r="CG126">
        <v>0.0</v>
      </c>
      <c s="64" r="CH126">
        <v>1160.758165</v>
      </c>
      <c s="64" r="CI126">
        <v>6019.20567099999</v>
      </c>
      <c s="64" r="CJ126">
        <v>10.240446</v>
      </c>
      <c s="64" r="CK126">
        <v>307.694782999999</v>
      </c>
      <c s="64" r="CL126">
        <v>1466.13624299999</v>
      </c>
      <c s="64" r="CM126">
        <v>1736.53888899999</v>
      </c>
      <c s="64" r="CN126">
        <v>1296.75158</v>
      </c>
      <c s="64" r="CO126">
        <v>835.455652999999</v>
      </c>
      <c s="64" r="CP126">
        <v>40.753304</v>
      </c>
      <c s="64" r="CQ126">
        <v>325.634771</v>
      </c>
      <c s="64" r="CR126">
        <v>6023.419278</v>
      </c>
      <c s="64" r="CS126">
        <v>12.079694</v>
      </c>
      <c s="64" r="CT126">
        <v>126.272792</v>
      </c>
      <c s="64" r="CU126">
        <v>398.6549</v>
      </c>
      <c s="64" r="CV126">
        <v>355.430819999999</v>
      </c>
      <c s="64" r="CW126">
        <v>388.996016</v>
      </c>
      <c s="64" r="CX126">
        <v>161.207977</v>
      </c>
      <c s="64" r="CY126">
        <v>4225.89938999999</v>
      </c>
      <c s="64" r="CZ126">
        <v>354.877689999999</v>
      </c>
    </row>
    <row customHeight="1" r="127" ht="15.0">
      <c t="s" s="62" r="A127">
        <v>2020</v>
      </c>
      <c t="s" s="62" r="B127">
        <v>2021</v>
      </c>
      <c t="s" s="62" r="C127">
        <v>2022</v>
      </c>
      <c t="s" s="62" r="D127">
        <v>2023</v>
      </c>
      <c t="s" s="62" r="E127">
        <v>2024</v>
      </c>
      <c t="s" s="62" r="F127">
        <v>2025</v>
      </c>
      <c t="s" s="63" r="G127">
        <v>2026</v>
      </c>
      <c t="s" s="62" r="H127">
        <v>2027</v>
      </c>
      <c s="64" r="I127">
        <v>2337.0</v>
      </c>
      <c s="64" r="J127">
        <v>1764.0</v>
      </c>
      <c s="64" r="K127">
        <v>1580.0</v>
      </c>
      <c s="64" r="L127">
        <v>1366.0</v>
      </c>
      <c s="64" r="M127">
        <v>1107.0</v>
      </c>
      <c s="64" r="N127">
        <v>1074.0</v>
      </c>
      <c s="64" r="O127">
        <v>19.16</v>
      </c>
      <c s="64" r="P127">
        <v>545.246717999999</v>
      </c>
      <c s="64" r="Q127">
        <v>367.507314</v>
      </c>
      <c s="64" r="R127">
        <v>585.270233999999</v>
      </c>
      <c s="64" r="S127">
        <v>447.715072</v>
      </c>
      <c s="64" r="T127">
        <v>252.624993999999</v>
      </c>
      <c s="64" r="U127">
        <v>138.635668</v>
      </c>
      <c s="64" r="V127">
        <v>366.0</v>
      </c>
      <c s="64" r="W127">
        <v>321.0</v>
      </c>
      <c s="64" r="X127">
        <v>389.0</v>
      </c>
      <c s="64" r="Y127">
        <v>353.0</v>
      </c>
      <c s="64" r="Z127">
        <v>222.0</v>
      </c>
      <c s="64" r="AA127">
        <v>113.0</v>
      </c>
      <c s="64" r="AB127">
        <v>1139.67896599999</v>
      </c>
      <c s="64" r="AC127">
        <v>278.244690999999</v>
      </c>
      <c s="64" r="AD127">
        <v>164.228577</v>
      </c>
      <c s="64" r="AE127">
        <v>300.83717</v>
      </c>
      <c s="64" r="AF127">
        <v>234.113451</v>
      </c>
      <c s="64" r="AG127">
        <v>115.016257999999</v>
      </c>
      <c s="64" r="AH127">
        <v>45.184958</v>
      </c>
      <c s="64" r="AI127">
        <v>2.053862</v>
      </c>
      <c s="64" r="AJ127">
        <v>330.618164999999</v>
      </c>
      <c s="64" r="AK127">
        <v>704.313852</v>
      </c>
      <c s="64" r="AL127">
        <v>104.746949</v>
      </c>
      <c s="64" r="AM127">
        <v>1197.321034</v>
      </c>
      <c s="64" r="AN127">
        <v>267.002027</v>
      </c>
      <c s="64" r="AO127">
        <v>203.278737</v>
      </c>
      <c s="64" r="AP127">
        <v>284.433064</v>
      </c>
      <c s="64" r="AQ127">
        <v>213.601620999999</v>
      </c>
      <c s="64" r="AR127">
        <v>137.608736999999</v>
      </c>
      <c s="64" r="AS127">
        <v>85.235262</v>
      </c>
      <c s="64" r="AT127">
        <v>6.16158499999999</v>
      </c>
      <c s="64" r="AU127">
        <v>324.483367999999</v>
      </c>
      <c s="64" r="AV127">
        <v>713.663380999999</v>
      </c>
      <c s="64" r="AW127">
        <v>159.174285</v>
      </c>
      <c s="64" r="AX127">
        <v>1765.892497</v>
      </c>
      <c s="64" r="AY127">
        <v>45.184958</v>
      </c>
      <c s="64" r="AZ127">
        <v>73.939023</v>
      </c>
      <c s="64" r="BA127">
        <v>73.939023</v>
      </c>
      <c s="64" r="BB127">
        <v>267.002027</v>
      </c>
      <c s="64" r="BC127">
        <v>357.264793</v>
      </c>
      <c s="64" r="BD127">
        <v>394.020002999999</v>
      </c>
      <c s="64" r="BE127">
        <v>312.186984999999</v>
      </c>
      <c s="64" r="BF127">
        <v>242.355685999999</v>
      </c>
      <c s="64" r="BG127">
        <v>1388.0</v>
      </c>
      <c s="64" r="BH127">
        <v>841.761862999999</v>
      </c>
      <c s="64" r="BI127">
        <v>20.5386169999999</v>
      </c>
      <c s="64" r="BJ127">
        <v>65.7235759999999</v>
      </c>
      <c s="64" r="BK127">
        <v>45.184958</v>
      </c>
      <c s="64" r="BL127">
        <v>119.123981</v>
      </c>
      <c s="64" r="BM127">
        <v>73.831872</v>
      </c>
      <c s="64" r="BN127">
        <v>311.972684</v>
      </c>
      <c s="64" r="BO127">
        <v>135.554875</v>
      </c>
      <c s="64" r="BP127">
        <v>69.831299</v>
      </c>
      <c s="64" r="BQ127">
        <v>924.130633999999</v>
      </c>
      <c s="64" r="BR127">
        <v>24.646341</v>
      </c>
      <c s="64" r="BS127">
        <v>8.21544699999999</v>
      </c>
      <c s="64" r="BT127">
        <v>28.754064</v>
      </c>
      <c s="64" r="BU127">
        <v>147.878046</v>
      </c>
      <c s="64" r="BV127">
        <v>283.432921</v>
      </c>
      <c s="64" r="BW127">
        <v>82.047319</v>
      </c>
      <c s="64" r="BX127">
        <v>176.63211</v>
      </c>
      <c s="64" r="BY127">
        <v>172.524385999999</v>
      </c>
      <c s="64" r="BZ127">
        <v>184.847556999999</v>
      </c>
      <c s="64" r="CA127">
        <v>0.0</v>
      </c>
      <c s="64" r="CB127">
        <v>4.107723</v>
      </c>
      <c s="64" r="CC127">
        <v>0.0</v>
      </c>
      <c s="64" r="CD127">
        <v>28.754064</v>
      </c>
      <c s="64" r="CE127">
        <v>28.754064</v>
      </c>
      <c s="64" r="CF127">
        <v>36.9695109999999</v>
      </c>
      <c s="64" r="CG127">
        <v>0.0</v>
      </c>
      <c s="64" r="CH127">
        <v>86.2621929999999</v>
      </c>
      <c s="64" r="CI127">
        <v>1038.82544</v>
      </c>
      <c s="64" r="CJ127">
        <v>20.5386169999999</v>
      </c>
      <c s="64" r="CK127">
        <v>49.2926819999999</v>
      </c>
      <c s="64" r="CL127">
        <v>61.6158519999999</v>
      </c>
      <c s="64" r="CM127">
        <v>209.493898</v>
      </c>
      <c s="64" r="CN127">
        <v>266.894876</v>
      </c>
      <c s="64" r="CO127">
        <v>328.296426999999</v>
      </c>
      <c s="64" r="CP127">
        <v>0.0</v>
      </c>
      <c s="64" r="CQ127">
        <v>102.693087</v>
      </c>
      <c s="64" r="CR127">
        <v>542.2195</v>
      </c>
      <c s="64" r="CS127">
        <v>24.646341</v>
      </c>
      <c s="64" r="CT127">
        <v>20.5386169999999</v>
      </c>
      <c s="64" r="CU127">
        <v>12.3231699999999</v>
      </c>
      <c s="64" r="CV127">
        <v>28.754064</v>
      </c>
      <c s="64" r="CW127">
        <v>61.6158519999999</v>
      </c>
      <c s="64" r="CX127">
        <v>28.754064</v>
      </c>
      <c s="64" r="CY127">
        <v>312.186984999999</v>
      </c>
      <c s="64" r="CZ127">
        <v>53.4004049999999</v>
      </c>
    </row>
    <row customHeight="1" r="128" ht="15.0">
      <c t="s" s="62" r="A128">
        <v>2028</v>
      </c>
      <c t="s" s="62" r="B128">
        <v>2029</v>
      </c>
      <c t="s" s="62" r="C128">
        <v>2030</v>
      </c>
      <c t="s" s="62" r="D128">
        <v>2031</v>
      </c>
      <c t="s" s="62" r="E128">
        <v>2032</v>
      </c>
      <c t="s" s="62" r="F128">
        <v>2033</v>
      </c>
      <c t="s" s="63" r="G128">
        <v>2034</v>
      </c>
      <c t="s" s="62" r="H128">
        <v>2035</v>
      </c>
      <c s="64" r="I128">
        <v>677.0</v>
      </c>
      <c s="64" r="J128">
        <v>559.0</v>
      </c>
      <c s="64" r="K128">
        <v>562.0</v>
      </c>
      <c s="64" r="L128">
        <v>565.0</v>
      </c>
      <c s="64" r="M128">
        <v>513.0</v>
      </c>
      <c s="64" r="N128">
        <v>527.0</v>
      </c>
      <c s="64" r="O128">
        <v>15.35</v>
      </c>
      <c s="64" r="P128">
        <v>149.0</v>
      </c>
      <c s="64" r="Q128">
        <v>75.0</v>
      </c>
      <c s="64" r="R128">
        <v>151.0</v>
      </c>
      <c s="64" r="S128">
        <v>138.0</v>
      </c>
      <c s="64" r="T128">
        <v>92.0</v>
      </c>
      <c s="64" r="U128">
        <v>72.0</v>
      </c>
      <c s="64" r="V128">
        <v>84.0</v>
      </c>
      <c s="64" r="W128">
        <v>87.0</v>
      </c>
      <c s="64" r="X128">
        <v>116.0</v>
      </c>
      <c s="64" r="Y128">
        <v>104.0</v>
      </c>
      <c s="64" r="Z128">
        <v>119.0</v>
      </c>
      <c s="64" r="AA128">
        <v>49.0</v>
      </c>
      <c s="64" r="AB128">
        <v>345.0</v>
      </c>
      <c s="64" r="AC128">
        <v>81.0</v>
      </c>
      <c s="64" r="AD128">
        <v>38.0</v>
      </c>
      <c s="64" r="AE128">
        <v>74.0</v>
      </c>
      <c s="64" r="AF128">
        <v>73.0</v>
      </c>
      <c s="64" r="AG128">
        <v>47.0</v>
      </c>
      <c s="64" r="AH128">
        <v>30.0</v>
      </c>
      <c s="64" r="AI128">
        <v>2.0</v>
      </c>
      <c s="64" r="AJ128">
        <v>95.0</v>
      </c>
      <c s="64" r="AK128">
        <v>195.0</v>
      </c>
      <c s="64" r="AL128">
        <v>55.0</v>
      </c>
      <c s="64" r="AM128">
        <v>332.0</v>
      </c>
      <c s="64" r="AN128">
        <v>68.0</v>
      </c>
      <c s="64" r="AO128">
        <v>37.0</v>
      </c>
      <c s="64" r="AP128">
        <v>77.0</v>
      </c>
      <c s="64" r="AQ128">
        <v>65.0</v>
      </c>
      <c s="64" r="AR128">
        <v>45.0</v>
      </c>
      <c s="64" r="AS128">
        <v>34.0</v>
      </c>
      <c s="64" r="AT128">
        <v>6.0</v>
      </c>
      <c s="64" r="AU128">
        <v>78.0</v>
      </c>
      <c s="64" r="AV128">
        <v>187.0</v>
      </c>
      <c s="64" r="AW128">
        <v>67.0</v>
      </c>
      <c s="64" r="AX128">
        <v>520.0</v>
      </c>
      <c s="64" r="AY128">
        <v>4.0</v>
      </c>
      <c s="64" r="AZ128">
        <v>52.0</v>
      </c>
      <c s="64" r="BA128">
        <v>8.0</v>
      </c>
      <c s="64" r="BB128">
        <v>64.0</v>
      </c>
      <c s="64" r="BC128">
        <v>124.0</v>
      </c>
      <c s="64" r="BD128">
        <v>64.0</v>
      </c>
      <c s="64" r="BE128">
        <v>172.0</v>
      </c>
      <c s="64" r="BF128">
        <v>32.0</v>
      </c>
      <c s="64" r="BG128">
        <v>456.0</v>
      </c>
      <c s="64" r="BH128">
        <v>280.0</v>
      </c>
      <c s="64" r="BI128">
        <v>4.0</v>
      </c>
      <c s="64" r="BJ128">
        <v>36.0</v>
      </c>
      <c s="64" r="BK128">
        <v>8.0</v>
      </c>
      <c s="64" r="BL128">
        <v>24.0</v>
      </c>
      <c s="64" r="BM128">
        <v>32.0</v>
      </c>
      <c s="64" r="BN128">
        <v>64.0</v>
      </c>
      <c s="64" r="BO128">
        <v>92.0</v>
      </c>
      <c s="64" r="BP128">
        <v>20.0</v>
      </c>
      <c s="64" r="BQ128">
        <v>240.0</v>
      </c>
      <c s="64" r="BR128">
        <v>0.0</v>
      </c>
      <c s="64" r="BS128">
        <v>16.0</v>
      </c>
      <c s="64" r="BT128">
        <v>0.0</v>
      </c>
      <c s="64" r="BU128">
        <v>40.0</v>
      </c>
      <c s="64" r="BV128">
        <v>92.0</v>
      </c>
      <c s="64" r="BW128">
        <v>0.0</v>
      </c>
      <c s="64" r="BX128">
        <v>80.0</v>
      </c>
      <c s="64" r="BY128">
        <v>12.0</v>
      </c>
      <c s="64" r="BZ128">
        <v>40.0</v>
      </c>
      <c s="64" r="CA128">
        <v>0.0</v>
      </c>
      <c s="64" r="CB128">
        <v>0.0</v>
      </c>
      <c s="64" r="CC128">
        <v>0.0</v>
      </c>
      <c s="64" r="CD128">
        <v>0.0</v>
      </c>
      <c s="64" r="CE128">
        <v>12.0</v>
      </c>
      <c s="64" r="CF128">
        <v>16.0</v>
      </c>
      <c s="64" r="CG128">
        <v>0.0</v>
      </c>
      <c s="64" r="CH128">
        <v>12.0</v>
      </c>
      <c s="64" r="CI128">
        <v>256.0</v>
      </c>
      <c s="64" r="CJ128">
        <v>0.0</v>
      </c>
      <c s="64" r="CK128">
        <v>36.0</v>
      </c>
      <c s="64" r="CL128">
        <v>8.0</v>
      </c>
      <c s="64" r="CM128">
        <v>64.0</v>
      </c>
      <c s="64" r="CN128">
        <v>88.0</v>
      </c>
      <c s="64" r="CO128">
        <v>40.0</v>
      </c>
      <c s="64" r="CP128">
        <v>8.0</v>
      </c>
      <c s="64" r="CQ128">
        <v>12.0</v>
      </c>
      <c s="64" r="CR128">
        <v>224.0</v>
      </c>
      <c s="64" r="CS128">
        <v>4.0</v>
      </c>
      <c s="64" r="CT128">
        <v>16.0</v>
      </c>
      <c s="64" r="CU128">
        <v>0.0</v>
      </c>
      <c s="64" r="CV128">
        <v>0.0</v>
      </c>
      <c s="64" r="CW128">
        <v>24.0</v>
      </c>
      <c s="64" r="CX128">
        <v>8.0</v>
      </c>
      <c s="64" r="CY128">
        <v>164.0</v>
      </c>
      <c s="64" r="CZ128">
        <v>8.0</v>
      </c>
    </row>
    <row customHeight="1" r="129" ht="15.0">
      <c t="s" s="62" r="A129">
        <v>2036</v>
      </c>
      <c t="s" s="62" r="B129">
        <v>2037</v>
      </c>
      <c t="s" s="62" r="C129">
        <v>2038</v>
      </c>
      <c t="s" s="62" r="D129">
        <v>2039</v>
      </c>
      <c t="s" s="62" r="E129">
        <v>2040</v>
      </c>
      <c t="s" s="62" r="F129">
        <v>2041</v>
      </c>
      <c t="s" s="63" r="G129">
        <v>2042</v>
      </c>
      <c t="s" s="62" r="H129">
        <v>2043</v>
      </c>
      <c s="64" r="I129">
        <v>1772.0</v>
      </c>
      <c s="64" r="J129">
        <v>1535.0</v>
      </c>
      <c s="64" r="K129">
        <v>1472.0</v>
      </c>
      <c s="64" r="L129">
        <v>1251.0</v>
      </c>
      <c s="64" r="M129">
        <v>941.0</v>
      </c>
      <c s="64" r="N129">
        <v>882.0</v>
      </c>
      <c s="64" r="O129">
        <v>23.62</v>
      </c>
      <c s="64" r="P129">
        <v>382.0</v>
      </c>
      <c s="64" r="Q129">
        <v>242.0</v>
      </c>
      <c s="64" r="R129">
        <v>420.0</v>
      </c>
      <c s="64" r="S129">
        <v>361.0</v>
      </c>
      <c s="64" r="T129">
        <v>268.0</v>
      </c>
      <c s="64" r="U129">
        <v>99.0</v>
      </c>
      <c s="64" r="V129">
        <v>299.0</v>
      </c>
      <c s="64" r="W129">
        <v>274.0</v>
      </c>
      <c s="64" r="X129">
        <v>370.0</v>
      </c>
      <c s="64" r="Y129">
        <v>316.0</v>
      </c>
      <c s="64" r="Z129">
        <v>194.0</v>
      </c>
      <c s="64" r="AA129">
        <v>82.0</v>
      </c>
      <c s="64" r="AB129">
        <v>902.0</v>
      </c>
      <c s="64" r="AC129">
        <v>192.0</v>
      </c>
      <c s="64" r="AD129">
        <v>129.0</v>
      </c>
      <c s="64" r="AE129">
        <v>210.0</v>
      </c>
      <c s="64" r="AF129">
        <v>192.0</v>
      </c>
      <c s="64" r="AG129">
        <v>137.0</v>
      </c>
      <c s="64" r="AH129">
        <v>41.0</v>
      </c>
      <c s="64" r="AI129">
        <v>1.0</v>
      </c>
      <c s="64" r="AJ129">
        <v>235.0</v>
      </c>
      <c s="64" r="AK129">
        <v>553.0</v>
      </c>
      <c s="64" r="AL129">
        <v>114.0</v>
      </c>
      <c s="64" r="AM129">
        <v>870.0</v>
      </c>
      <c s="64" r="AN129">
        <v>190.0</v>
      </c>
      <c s="64" r="AO129">
        <v>113.0</v>
      </c>
      <c s="64" r="AP129">
        <v>210.0</v>
      </c>
      <c s="64" r="AQ129">
        <v>169.0</v>
      </c>
      <c s="64" r="AR129">
        <v>131.0</v>
      </c>
      <c s="64" r="AS129">
        <v>51.0</v>
      </c>
      <c s="64" r="AT129">
        <v>6.0</v>
      </c>
      <c s="64" r="AU129">
        <v>235.0</v>
      </c>
      <c s="64" r="AV129">
        <v>507.0</v>
      </c>
      <c s="64" r="AW129">
        <v>128.0</v>
      </c>
      <c s="64" r="AX129">
        <v>1396.0</v>
      </c>
      <c s="64" r="AY129">
        <v>8.0</v>
      </c>
      <c s="64" r="AZ129">
        <v>72.0</v>
      </c>
      <c s="64" r="BA129">
        <v>44.0</v>
      </c>
      <c s="64" r="BB129">
        <v>148.0</v>
      </c>
      <c s="64" r="BC129">
        <v>244.0</v>
      </c>
      <c s="64" r="BD129">
        <v>324.0</v>
      </c>
      <c s="64" r="BE129">
        <v>364.0</v>
      </c>
      <c s="64" r="BF129">
        <v>192.0</v>
      </c>
      <c s="64" r="BG129">
        <v>1236.0</v>
      </c>
      <c s="64" r="BH129">
        <v>720.0</v>
      </c>
      <c s="64" r="BI129">
        <v>8.0</v>
      </c>
      <c s="64" r="BJ129">
        <v>56.0</v>
      </c>
      <c s="64" r="BK129">
        <v>20.0</v>
      </c>
      <c s="64" r="BL129">
        <v>76.0</v>
      </c>
      <c s="64" r="BM129">
        <v>40.0</v>
      </c>
      <c s="64" r="BN129">
        <v>244.0</v>
      </c>
      <c s="64" r="BO129">
        <v>208.0</v>
      </c>
      <c s="64" r="BP129">
        <v>68.0</v>
      </c>
      <c s="64" r="BQ129">
        <v>676.0</v>
      </c>
      <c s="64" r="BR129">
        <v>0.0</v>
      </c>
      <c s="64" r="BS129">
        <v>16.0</v>
      </c>
      <c s="64" r="BT129">
        <v>24.0</v>
      </c>
      <c s="64" r="BU129">
        <v>72.0</v>
      </c>
      <c s="64" r="BV129">
        <v>204.0</v>
      </c>
      <c s="64" r="BW129">
        <v>80.0</v>
      </c>
      <c s="64" r="BX129">
        <v>156.0</v>
      </c>
      <c s="64" r="BY129">
        <v>124.0</v>
      </c>
      <c s="64" r="BZ129">
        <v>168.0</v>
      </c>
      <c s="64" r="CA129">
        <v>0.0</v>
      </c>
      <c s="64" r="CB129">
        <v>4.0</v>
      </c>
      <c s="64" r="CC129">
        <v>0.0</v>
      </c>
      <c s="64" r="CD129">
        <v>4.0</v>
      </c>
      <c s="64" r="CE129">
        <v>32.0</v>
      </c>
      <c s="64" r="CF129">
        <v>48.0</v>
      </c>
      <c s="64" r="CG129">
        <v>0.0</v>
      </c>
      <c s="64" r="CH129">
        <v>80.0</v>
      </c>
      <c s="64" r="CI129">
        <v>736.0</v>
      </c>
      <c s="64" r="CJ129">
        <v>8.0</v>
      </c>
      <c s="64" r="CK129">
        <v>52.0</v>
      </c>
      <c s="64" r="CL129">
        <v>40.0</v>
      </c>
      <c s="64" r="CM129">
        <v>140.0</v>
      </c>
      <c s="64" r="CN129">
        <v>180.0</v>
      </c>
      <c s="64" r="CO129">
        <v>248.0</v>
      </c>
      <c s="64" r="CP129">
        <v>0.0</v>
      </c>
      <c s="64" r="CQ129">
        <v>68.0</v>
      </c>
      <c s="64" r="CR129">
        <v>492.0</v>
      </c>
      <c s="64" r="CS129">
        <v>0.0</v>
      </c>
      <c s="64" r="CT129">
        <v>16.0</v>
      </c>
      <c s="64" r="CU129">
        <v>4.0</v>
      </c>
      <c s="64" r="CV129">
        <v>4.0</v>
      </c>
      <c s="64" r="CW129">
        <v>32.0</v>
      </c>
      <c s="64" r="CX129">
        <v>28.0</v>
      </c>
      <c s="64" r="CY129">
        <v>364.0</v>
      </c>
      <c s="64" r="CZ129">
        <v>44.0</v>
      </c>
    </row>
    <row customHeight="1" r="130" ht="15.0">
      <c t="s" s="62" r="A130">
        <v>2044</v>
      </c>
      <c t="s" s="62" r="B130">
        <v>2045</v>
      </c>
      <c t="s" s="62" r="C130">
        <v>2046</v>
      </c>
      <c t="s" s="62" r="D130">
        <v>2047</v>
      </c>
      <c t="s" s="62" r="E130">
        <v>2048</v>
      </c>
      <c t="s" s="62" r="F130">
        <v>2049</v>
      </c>
      <c t="s" s="63" r="G130">
        <v>2050</v>
      </c>
      <c t="s" s="62" r="H130">
        <v>2051</v>
      </c>
      <c s="64" r="I130">
        <v>791.0</v>
      </c>
      <c s="64" r="J130">
        <v>668.0</v>
      </c>
      <c s="64" r="K130">
        <v>603.0</v>
      </c>
      <c s="64" r="L130">
        <v>526.0</v>
      </c>
      <c s="64" r="M130">
        <v>382.0</v>
      </c>
      <c s="64" r="N130">
        <v>413.0</v>
      </c>
      <c s="64" r="O130">
        <v>13.25</v>
      </c>
      <c s="64" r="P130">
        <v>173.89383</v>
      </c>
      <c s="64" r="Q130">
        <v>98.3868209999999</v>
      </c>
      <c s="64" r="R130">
        <v>198.735806</v>
      </c>
      <c s="64" r="S130">
        <v>143.423105999999</v>
      </c>
      <c s="64" r="T130">
        <v>129.184572</v>
      </c>
      <c s="64" r="U130">
        <v>47.3758649999999</v>
      </c>
      <c s="64" r="V130">
        <v>124.0</v>
      </c>
      <c s="64" r="W130">
        <v>134.0</v>
      </c>
      <c s="64" r="X130">
        <v>141.0</v>
      </c>
      <c s="64" r="Y130">
        <v>137.0</v>
      </c>
      <c s="64" r="Z130">
        <v>85.0</v>
      </c>
      <c s="64" r="AA130">
        <v>47.0</v>
      </c>
      <c s="64" r="AB130">
        <v>375.289943999999</v>
      </c>
      <c s="64" r="AC130">
        <v>74.5259269999999</v>
      </c>
      <c s="64" r="AD130">
        <v>47.7028919999999</v>
      </c>
      <c s="64" r="AE130">
        <v>98.3742239999999</v>
      </c>
      <c s="64" r="AF130">
        <v>72.8718949999999</v>
      </c>
      <c s="64" r="AG130">
        <v>60.947747</v>
      </c>
      <c s="64" r="AH130">
        <v>19.873581</v>
      </c>
      <c s="64" r="AI130">
        <v>0.993678999999999</v>
      </c>
      <c s="64" r="AJ130">
        <v>101.355261</v>
      </c>
      <c s="64" r="AK130">
        <v>223.257053</v>
      </c>
      <c s="64" r="AL130">
        <v>50.6776309999999</v>
      </c>
      <c s="64" r="AM130">
        <v>415.710056</v>
      </c>
      <c s="64" r="AN130">
        <v>99.3679029999999</v>
      </c>
      <c s="64" r="AO130">
        <v>50.6839289999999</v>
      </c>
      <c s="64" r="AP130">
        <v>100.361582</v>
      </c>
      <c s="64" r="AQ130">
        <v>70.5512109999999</v>
      </c>
      <c s="64" r="AR130">
        <v>68.2368259999999</v>
      </c>
      <c s="64" r="AS130">
        <v>22.5338889999999</v>
      </c>
      <c s="64" r="AT130">
        <v>3.97471599999999</v>
      </c>
      <c s="64" r="AU130">
        <v>123.2162</v>
      </c>
      <c s="64" r="AV130">
        <v>230.873158999999</v>
      </c>
      <c s="64" r="AW130">
        <v>61.620697</v>
      </c>
      <c s="64" r="AX130">
        <v>608.156759999999</v>
      </c>
      <c s="64" r="AY130">
        <v>11.924148</v>
      </c>
      <c s="64" r="AZ130">
        <v>15.898864</v>
      </c>
      <c s="64" r="BA130">
        <v>23.8482969999999</v>
      </c>
      <c s="64" r="BB130">
        <v>39.7471609999999</v>
      </c>
      <c s="64" r="BC130">
        <v>115.266767</v>
      </c>
      <c s="64" r="BD130">
        <v>170.912792999999</v>
      </c>
      <c s="64" r="BE130">
        <v>169.604683999999</v>
      </c>
      <c s="64" r="BF130">
        <v>60.954045</v>
      </c>
      <c s="64" r="BG130">
        <v>540.0</v>
      </c>
      <c s="64" r="BH130">
        <v>307.386443999999</v>
      </c>
      <c s="64" r="BI130">
        <v>7.94943199999999</v>
      </c>
      <c s="64" r="BJ130">
        <v>11.924148</v>
      </c>
      <c s="64" r="BK130">
        <v>11.924148</v>
      </c>
      <c s="64" r="BL130">
        <v>15.898864</v>
      </c>
      <c s="64" r="BM130">
        <v>0.0</v>
      </c>
      <c s="64" r="BN130">
        <v>155.013928999999</v>
      </c>
      <c s="64" r="BO130">
        <v>75.5196059999999</v>
      </c>
      <c s="64" r="BP130">
        <v>29.156316</v>
      </c>
      <c s="64" r="BQ130">
        <v>300.770315999999</v>
      </c>
      <c s="64" r="BR130">
        <v>3.97471599999999</v>
      </c>
      <c s="64" r="BS130">
        <v>3.97471599999999</v>
      </c>
      <c s="64" r="BT130">
        <v>11.924148</v>
      </c>
      <c s="64" r="BU130">
        <v>23.8482969999999</v>
      </c>
      <c s="64" r="BV130">
        <v>115.266767</v>
      </c>
      <c s="64" r="BW130">
        <v>15.898864</v>
      </c>
      <c s="64" r="BX130">
        <v>94.0850769999999</v>
      </c>
      <c s="64" r="BY130">
        <v>31.797729</v>
      </c>
      <c s="64" r="BZ130">
        <v>59.620742</v>
      </c>
      <c s="64" r="CA130">
        <v>0.0</v>
      </c>
      <c s="64" r="CB130">
        <v>0.0</v>
      </c>
      <c s="64" r="CC130">
        <v>0.0</v>
      </c>
      <c s="64" r="CD130">
        <v>0.0</v>
      </c>
      <c s="64" r="CE130">
        <v>11.924148</v>
      </c>
      <c s="64" r="CF130">
        <v>19.873581</v>
      </c>
      <c s="64" r="CG130">
        <v>0.0</v>
      </c>
      <c s="64" r="CH130">
        <v>27.823013</v>
      </c>
      <c s="64" r="CI130">
        <v>333.876153999999</v>
      </c>
      <c s="64" r="CJ130">
        <v>3.97471599999999</v>
      </c>
      <c s="64" r="CK130">
        <v>15.898864</v>
      </c>
      <c s="64" r="CL130">
        <v>15.898864</v>
      </c>
      <c s="64" r="CM130">
        <v>31.797729</v>
      </c>
      <c s="64" r="CN130">
        <v>99.3679029999999</v>
      </c>
      <c s="64" r="CO130">
        <v>143.089779999999</v>
      </c>
      <c s="64" r="CP130">
        <v>0.0</v>
      </c>
      <c s="64" r="CQ130">
        <v>23.8482969999999</v>
      </c>
      <c s="64" r="CR130">
        <v>214.659864</v>
      </c>
      <c s="64" r="CS130">
        <v>7.94943199999999</v>
      </c>
      <c s="64" r="CT130">
        <v>0.0</v>
      </c>
      <c s="64" r="CU130">
        <v>7.94943199999999</v>
      </c>
      <c s="64" r="CV130">
        <v>7.94943199999999</v>
      </c>
      <c s="64" r="CW130">
        <v>3.97471599999999</v>
      </c>
      <c s="64" r="CX130">
        <v>7.94943199999999</v>
      </c>
      <c s="64" r="CY130">
        <v>169.604683999999</v>
      </c>
      <c s="64" r="CZ130">
        <v>9.28273599999999</v>
      </c>
    </row>
    <row customHeight="1" r="131" ht="15.0">
      <c t="s" s="62" r="A131">
        <v>2052</v>
      </c>
      <c t="s" s="62" r="B131">
        <v>2053</v>
      </c>
      <c t="s" s="62" r="C131">
        <v>2054</v>
      </c>
      <c t="s" s="62" r="D131">
        <v>2055</v>
      </c>
      <c t="s" s="62" r="E131">
        <v>2056</v>
      </c>
      <c t="s" s="62" r="F131">
        <v>2057</v>
      </c>
      <c t="s" s="63" r="G131">
        <v>2058</v>
      </c>
      <c t="s" s="62" r="H131">
        <v>2059</v>
      </c>
      <c s="64" r="I131">
        <v>233.0</v>
      </c>
      <c s="64" r="J131">
        <v>225.0</v>
      </c>
      <c s="64" r="K131">
        <v>206.0</v>
      </c>
      <c s="64" r="L131">
        <v>191.0</v>
      </c>
      <c s="64" r="M131">
        <v>189.0</v>
      </c>
      <c s="64" r="N131">
        <v>182.0</v>
      </c>
      <c s="64" r="O131">
        <v>1.94</v>
      </c>
      <c s="64" r="P131">
        <v>35.169811</v>
      </c>
      <c s="64" r="Q131">
        <v>34.0707549999999</v>
      </c>
      <c s="64" r="R131">
        <v>56.051887</v>
      </c>
      <c s="64" r="S131">
        <v>47.2594339999999</v>
      </c>
      <c s="64" r="T131">
        <v>29.6745279999999</v>
      </c>
      <c s="64" r="U131">
        <v>30.773585</v>
      </c>
      <c s="64" r="V131">
        <v>38.0</v>
      </c>
      <c s="64" r="W131">
        <v>41.0</v>
      </c>
      <c s="64" r="X131">
        <v>46.0</v>
      </c>
      <c s="64" r="Y131">
        <v>34.0</v>
      </c>
      <c s="64" r="Z131">
        <v>42.0</v>
      </c>
      <c s="64" r="AA131">
        <v>24.0</v>
      </c>
      <c s="64" r="AB131">
        <v>124.193396</v>
      </c>
      <c s="64" r="AC131">
        <v>23.080189</v>
      </c>
      <c s="64" r="AD131">
        <v>17.584906</v>
      </c>
      <c s="64" r="AE131">
        <v>27.4764149999999</v>
      </c>
      <c s="64" r="AF131">
        <v>25.278302</v>
      </c>
      <c s="64" r="AG131">
        <v>15.386792</v>
      </c>
      <c s="64" r="AH131">
        <v>13.188679</v>
      </c>
      <c s="64" r="AI131">
        <v>2.198113</v>
      </c>
      <c s="64" r="AJ131">
        <v>28.575472</v>
      </c>
      <c s="64" r="AK131">
        <v>72.5377359999999</v>
      </c>
      <c s="64" r="AL131">
        <v>23.080189</v>
      </c>
      <c s="64" r="AM131">
        <v>108.806603999999</v>
      </c>
      <c s="64" r="AN131">
        <v>12.089623</v>
      </c>
      <c s="64" r="AO131">
        <v>16.485849</v>
      </c>
      <c s="64" r="AP131">
        <v>28.575472</v>
      </c>
      <c s="64" r="AQ131">
        <v>21.9811319999999</v>
      </c>
      <c s="64" r="AR131">
        <v>14.287736</v>
      </c>
      <c s="64" r="AS131">
        <v>12.089623</v>
      </c>
      <c s="64" r="AT131">
        <v>3.29716999999999</v>
      </c>
      <c s="64" r="AU131">
        <v>21.9811319999999</v>
      </c>
      <c s="64" r="AV131">
        <v>63.745283</v>
      </c>
      <c s="64" r="AW131">
        <v>23.080189</v>
      </c>
      <c s="64" r="AX131">
        <v>193.433962</v>
      </c>
      <c s="64" r="AY131">
        <v>13.188679</v>
      </c>
      <c s="64" r="AZ131">
        <v>8.792453</v>
      </c>
      <c s="64" r="BA131">
        <v>8.792453</v>
      </c>
      <c s="64" r="BB131">
        <v>21.9811319999999</v>
      </c>
      <c s="64" r="BC131">
        <v>13.188679</v>
      </c>
      <c s="64" r="BD131">
        <v>57.1509429999999</v>
      </c>
      <c s="64" r="BE131">
        <v>52.7547169999999</v>
      </c>
      <c s="64" r="BF131">
        <v>17.584906</v>
      </c>
      <c s="64" r="BG131">
        <v>196.0</v>
      </c>
      <c s="64" r="BH131">
        <v>101.113208</v>
      </c>
      <c s="64" r="BI131">
        <v>8.792453</v>
      </c>
      <c s="64" r="BJ131">
        <v>4.396226</v>
      </c>
      <c s="64" r="BK131">
        <v>8.792453</v>
      </c>
      <c s="64" r="BL131">
        <v>4.396226</v>
      </c>
      <c s="64" r="BM131">
        <v>4.396226</v>
      </c>
      <c s="64" r="BN131">
        <v>35.169811</v>
      </c>
      <c s="64" r="BO131">
        <v>26.377358</v>
      </c>
      <c s="64" r="BP131">
        <v>8.792453</v>
      </c>
      <c s="64" r="BQ131">
        <v>92.320755</v>
      </c>
      <c s="64" r="BR131">
        <v>4.396226</v>
      </c>
      <c s="64" r="BS131">
        <v>4.396226</v>
      </c>
      <c s="64" r="BT131">
        <v>0.0</v>
      </c>
      <c s="64" r="BU131">
        <v>17.584906</v>
      </c>
      <c s="64" r="BV131">
        <v>8.792453</v>
      </c>
      <c s="64" r="BW131">
        <v>21.9811319999999</v>
      </c>
      <c s="64" r="BX131">
        <v>26.377358</v>
      </c>
      <c s="64" r="BY131">
        <v>8.792453</v>
      </c>
      <c s="64" r="BZ131">
        <v>8.792453</v>
      </c>
      <c s="64" r="CA131">
        <v>0.0</v>
      </c>
      <c s="64" r="CB131">
        <v>0.0</v>
      </c>
      <c s="64" r="CC131">
        <v>0.0</v>
      </c>
      <c s="64" r="CD131">
        <v>0.0</v>
      </c>
      <c s="64" r="CE131">
        <v>0.0</v>
      </c>
      <c s="64" r="CF131">
        <v>0.0</v>
      </c>
      <c s="64" r="CG131">
        <v>0.0</v>
      </c>
      <c s="64" r="CH131">
        <v>8.792453</v>
      </c>
      <c s="64" r="CI131">
        <v>123.09434</v>
      </c>
      <c s="64" r="CJ131">
        <v>13.188679</v>
      </c>
      <c s="64" r="CK131">
        <v>8.792453</v>
      </c>
      <c s="64" r="CL131">
        <v>4.396226</v>
      </c>
      <c s="64" r="CM131">
        <v>21.9811319999999</v>
      </c>
      <c s="64" r="CN131">
        <v>13.188679</v>
      </c>
      <c s="64" r="CO131">
        <v>52.7547169999999</v>
      </c>
      <c s="64" r="CP131">
        <v>0.0</v>
      </c>
      <c s="64" r="CQ131">
        <v>8.792453</v>
      </c>
      <c s="64" r="CR131">
        <v>61.54717</v>
      </c>
      <c s="64" r="CS131">
        <v>0.0</v>
      </c>
      <c s="64" r="CT131">
        <v>0.0</v>
      </c>
      <c s="64" r="CU131">
        <v>4.396226</v>
      </c>
      <c s="64" r="CV131">
        <v>0.0</v>
      </c>
      <c s="64" r="CW131">
        <v>0.0</v>
      </c>
      <c s="64" r="CX131">
        <v>4.396226</v>
      </c>
      <c s="64" r="CY131">
        <v>52.7547169999999</v>
      </c>
      <c s="64" r="CZ131">
        <v>0.0</v>
      </c>
    </row>
    <row customHeight="1" r="132" ht="15.0">
      <c t="s" s="62" r="A132">
        <v>2060</v>
      </c>
      <c t="s" s="62" r="B132">
        <v>2061</v>
      </c>
      <c t="s" s="62" r="C132">
        <v>2062</v>
      </c>
      <c t="s" s="62" r="D132">
        <v>2063</v>
      </c>
      <c t="s" s="62" r="E132">
        <v>2064</v>
      </c>
      <c t="s" s="62" r="F132">
        <v>2065</v>
      </c>
      <c t="s" s="63" r="G132">
        <v>2066</v>
      </c>
      <c t="s" s="62" r="H132">
        <v>2067</v>
      </c>
      <c s="64" r="I132">
        <v>584.0</v>
      </c>
      <c s="64" r="J132">
        <v>502.0</v>
      </c>
      <c s="64" r="K132">
        <v>510.0</v>
      </c>
      <c s="64" r="L132">
        <v>451.0</v>
      </c>
      <c s="64" r="M132">
        <v>403.0</v>
      </c>
      <c s="64" r="N132">
        <v>427.0</v>
      </c>
      <c s="64" r="O132">
        <v>18.35</v>
      </c>
      <c s="64" r="P132">
        <v>101.0</v>
      </c>
      <c s="64" r="Q132">
        <v>73.0</v>
      </c>
      <c s="64" r="R132">
        <v>120.0</v>
      </c>
      <c s="64" r="S132">
        <v>115.0</v>
      </c>
      <c s="64" r="T132">
        <v>123.0</v>
      </c>
      <c s="64" r="U132">
        <v>52.0</v>
      </c>
      <c s="64" r="V132">
        <v>77.0</v>
      </c>
      <c s="64" r="W132">
        <v>84.0</v>
      </c>
      <c s="64" r="X132">
        <v>107.0</v>
      </c>
      <c s="64" r="Y132">
        <v>102.0</v>
      </c>
      <c s="64" r="Z132">
        <v>92.0</v>
      </c>
      <c s="64" r="AA132">
        <v>40.0</v>
      </c>
      <c s="64" r="AB132">
        <v>282.0</v>
      </c>
      <c s="64" r="AC132">
        <v>50.0</v>
      </c>
      <c s="64" r="AD132">
        <v>34.0</v>
      </c>
      <c s="64" r="AE132">
        <v>56.0</v>
      </c>
      <c s="64" r="AF132">
        <v>58.0</v>
      </c>
      <c s="64" r="AG132">
        <v>62.0</v>
      </c>
      <c s="64" r="AH132">
        <v>21.0</v>
      </c>
      <c s="64" r="AI132">
        <v>1.0</v>
      </c>
      <c s="64" r="AJ132">
        <v>60.0</v>
      </c>
      <c s="64" r="AK132">
        <v>168.0</v>
      </c>
      <c s="64" r="AL132">
        <v>54.0</v>
      </c>
      <c s="64" r="AM132">
        <v>302.0</v>
      </c>
      <c s="64" r="AN132">
        <v>51.0</v>
      </c>
      <c s="64" r="AO132">
        <v>39.0</v>
      </c>
      <c s="64" r="AP132">
        <v>64.0</v>
      </c>
      <c s="64" r="AQ132">
        <v>57.0</v>
      </c>
      <c s="64" r="AR132">
        <v>61.0</v>
      </c>
      <c s="64" r="AS132">
        <v>28.0</v>
      </c>
      <c s="64" r="AT132">
        <v>2.0</v>
      </c>
      <c s="64" r="AU132">
        <v>68.0</v>
      </c>
      <c s="64" r="AV132">
        <v>177.0</v>
      </c>
      <c s="64" r="AW132">
        <v>57.0</v>
      </c>
      <c s="64" r="AX132">
        <v>508.0</v>
      </c>
      <c s="64" r="AY132">
        <v>20.0</v>
      </c>
      <c s="64" r="AZ132">
        <v>28.0</v>
      </c>
      <c s="64" r="BA132">
        <v>4.0</v>
      </c>
      <c s="64" r="BB132">
        <v>64.0</v>
      </c>
      <c s="64" r="BC132">
        <v>64.0</v>
      </c>
      <c s="64" r="BD132">
        <v>92.0</v>
      </c>
      <c s="64" r="BE132">
        <v>172.0</v>
      </c>
      <c s="64" r="BF132">
        <v>64.0</v>
      </c>
      <c s="64" r="BG132">
        <v>400.0</v>
      </c>
      <c s="64" r="BH132">
        <v>248.0</v>
      </c>
      <c s="64" r="BI132">
        <v>12.0</v>
      </c>
      <c s="64" r="BJ132">
        <v>20.0</v>
      </c>
      <c s="64" r="BK132">
        <v>4.0</v>
      </c>
      <c s="64" r="BL132">
        <v>32.0</v>
      </c>
      <c s="64" r="BM132">
        <v>0.0</v>
      </c>
      <c s="64" r="BN132">
        <v>76.0</v>
      </c>
      <c s="64" r="BO132">
        <v>88.0</v>
      </c>
      <c s="64" r="BP132">
        <v>16.0</v>
      </c>
      <c s="64" r="BQ132">
        <v>260.0</v>
      </c>
      <c s="64" r="BR132">
        <v>8.0</v>
      </c>
      <c s="64" r="BS132">
        <v>8.0</v>
      </c>
      <c s="64" r="BT132">
        <v>0.0</v>
      </c>
      <c s="64" r="BU132">
        <v>32.0</v>
      </c>
      <c s="64" r="BV132">
        <v>64.0</v>
      </c>
      <c s="64" r="BW132">
        <v>16.0</v>
      </c>
      <c s="64" r="BX132">
        <v>84.0</v>
      </c>
      <c s="64" r="BY132">
        <v>48.0</v>
      </c>
      <c s="64" r="BZ132">
        <v>72.0</v>
      </c>
      <c s="64" r="CA132">
        <v>0.0</v>
      </c>
      <c s="64" r="CB132">
        <v>4.0</v>
      </c>
      <c s="64" r="CC132">
        <v>0.0</v>
      </c>
      <c s="64" r="CD132">
        <v>4.0</v>
      </c>
      <c s="64" r="CE132">
        <v>12.0</v>
      </c>
      <c s="64" r="CF132">
        <v>8.0</v>
      </c>
      <c s="64" r="CG132">
        <v>0.0</v>
      </c>
      <c s="64" r="CH132">
        <v>44.0</v>
      </c>
      <c s="64" r="CI132">
        <v>212.0</v>
      </c>
      <c s="64" r="CJ132">
        <v>16.0</v>
      </c>
      <c s="64" r="CK132">
        <v>20.0</v>
      </c>
      <c s="64" r="CL132">
        <v>0.0</v>
      </c>
      <c s="64" r="CM132">
        <v>52.0</v>
      </c>
      <c s="64" r="CN132">
        <v>44.0</v>
      </c>
      <c s="64" r="CO132">
        <v>68.0</v>
      </c>
      <c s="64" r="CP132">
        <v>0.0</v>
      </c>
      <c s="64" r="CQ132">
        <v>12.0</v>
      </c>
      <c s="64" r="CR132">
        <v>224.0</v>
      </c>
      <c s="64" r="CS132">
        <v>4.0</v>
      </c>
      <c s="64" r="CT132">
        <v>4.0</v>
      </c>
      <c s="64" r="CU132">
        <v>4.0</v>
      </c>
      <c s="64" r="CV132">
        <v>8.0</v>
      </c>
      <c s="64" r="CW132">
        <v>8.0</v>
      </c>
      <c s="64" r="CX132">
        <v>16.0</v>
      </c>
      <c s="64" r="CY132">
        <v>172.0</v>
      </c>
      <c s="64" r="CZ132">
        <v>8.0</v>
      </c>
    </row>
    <row customHeight="1" r="133" ht="15.0">
      <c t="s" s="62" r="A133">
        <v>2068</v>
      </c>
      <c t="s" s="62" r="B133">
        <v>2069</v>
      </c>
      <c t="s" s="62" r="C133">
        <v>2070</v>
      </c>
      <c t="s" s="62" r="D133">
        <v>2071</v>
      </c>
      <c t="s" s="62" r="E133">
        <v>2072</v>
      </c>
      <c t="s" s="62" r="F133">
        <v>2073</v>
      </c>
      <c t="s" s="63" r="G133">
        <v>2074</v>
      </c>
      <c t="s" s="62" r="H133">
        <v>2075</v>
      </c>
      <c s="64" r="I133">
        <v>158.0</v>
      </c>
      <c s="64" r="J133">
        <v>149.0</v>
      </c>
      <c s="64" r="K133">
        <v>143.0</v>
      </c>
      <c s="64" r="L133">
        <v>124.0</v>
      </c>
      <c s="64" r="M133">
        <v>142.0</v>
      </c>
      <c s="64" r="N133">
        <v>156.0</v>
      </c>
      <c s="64" r="O133">
        <v>6.07</v>
      </c>
      <c s="64" r="P133">
        <v>22.0</v>
      </c>
      <c s="64" r="Q133">
        <v>22.0</v>
      </c>
      <c s="64" r="R133">
        <v>24.0</v>
      </c>
      <c s="64" r="S133">
        <v>41.0</v>
      </c>
      <c s="64" r="T133">
        <v>34.0</v>
      </c>
      <c s="64" r="U133">
        <v>15.0</v>
      </c>
      <c s="64" r="V133">
        <v>29.0</v>
      </c>
      <c s="64" r="W133">
        <v>25.0</v>
      </c>
      <c s="64" r="X133">
        <v>36.0</v>
      </c>
      <c s="64" r="Y133">
        <v>23.0</v>
      </c>
      <c s="64" r="Z133">
        <v>23.0</v>
      </c>
      <c s="64" r="AA133">
        <v>13.0</v>
      </c>
      <c s="64" r="AB133">
        <v>85.0</v>
      </c>
      <c s="64" r="AC133">
        <v>14.0</v>
      </c>
      <c s="64" r="AD133">
        <v>12.0</v>
      </c>
      <c s="64" r="AE133">
        <v>14.0</v>
      </c>
      <c s="64" r="AF133">
        <v>19.0</v>
      </c>
      <c s="64" r="AG133">
        <v>18.0</v>
      </c>
      <c s="64" r="AH133">
        <v>7.0</v>
      </c>
      <c s="64" r="AI133">
        <v>1.0</v>
      </c>
      <c s="64" r="AJ133">
        <v>16.0</v>
      </c>
      <c s="64" r="AK133">
        <v>52.0</v>
      </c>
      <c s="64" r="AL133">
        <v>17.0</v>
      </c>
      <c s="64" r="AM133">
        <v>73.0</v>
      </c>
      <c s="64" r="AN133">
        <v>8.0</v>
      </c>
      <c s="64" r="AO133">
        <v>10.0</v>
      </c>
      <c s="64" r="AP133">
        <v>10.0</v>
      </c>
      <c s="64" r="AQ133">
        <v>22.0</v>
      </c>
      <c s="64" r="AR133">
        <v>16.0</v>
      </c>
      <c s="64" r="AS133">
        <v>7.0</v>
      </c>
      <c s="64" r="AT133">
        <v>0.0</v>
      </c>
      <c s="64" r="AU133">
        <v>12.0</v>
      </c>
      <c s="64" r="AV133">
        <v>46.0</v>
      </c>
      <c s="64" r="AW133">
        <v>15.0</v>
      </c>
      <c s="64" r="AX133">
        <v>124.0</v>
      </c>
      <c s="64" r="AY133">
        <v>28.0</v>
      </c>
      <c s="64" r="AZ133">
        <v>0.0</v>
      </c>
      <c s="64" r="BA133">
        <v>0.0</v>
      </c>
      <c s="64" r="BB133">
        <v>8.0</v>
      </c>
      <c s="64" r="BC133">
        <v>12.0</v>
      </c>
      <c s="64" r="BD133">
        <v>8.0</v>
      </c>
      <c s="64" r="BE133">
        <v>40.0</v>
      </c>
      <c s="64" r="BF133">
        <v>28.0</v>
      </c>
      <c s="64" r="BG133">
        <v>108.0</v>
      </c>
      <c s="64" r="BH133">
        <v>56.0</v>
      </c>
      <c s="64" r="BI133">
        <v>20.0</v>
      </c>
      <c s="64" r="BJ133">
        <v>0.0</v>
      </c>
      <c s="64" r="BK133">
        <v>0.0</v>
      </c>
      <c s="64" r="BL133">
        <v>0.0</v>
      </c>
      <c s="64" r="BM133">
        <v>4.0</v>
      </c>
      <c s="64" r="BN133">
        <v>4.0</v>
      </c>
      <c s="64" r="BO133">
        <v>24.0</v>
      </c>
      <c s="64" r="BP133">
        <v>4.0</v>
      </c>
      <c s="64" r="BQ133">
        <v>68.0</v>
      </c>
      <c s="64" r="BR133">
        <v>8.0</v>
      </c>
      <c s="64" r="BS133">
        <v>0.0</v>
      </c>
      <c s="64" r="BT133">
        <v>0.0</v>
      </c>
      <c s="64" r="BU133">
        <v>8.0</v>
      </c>
      <c s="64" r="BV133">
        <v>8.0</v>
      </c>
      <c s="64" r="BW133">
        <v>4.0</v>
      </c>
      <c s="64" r="BX133">
        <v>16.0</v>
      </c>
      <c s="64" r="BY133">
        <v>24.0</v>
      </c>
      <c s="64" r="BZ133">
        <v>12.0</v>
      </c>
      <c s="64" r="CA133">
        <v>0.0</v>
      </c>
      <c s="64" r="CB133">
        <v>0.0</v>
      </c>
      <c s="64" r="CC133">
        <v>0.0</v>
      </c>
      <c s="64" r="CD133">
        <v>0.0</v>
      </c>
      <c s="64" r="CE133">
        <v>0.0</v>
      </c>
      <c s="64" r="CF133">
        <v>0.0</v>
      </c>
      <c s="64" r="CG133">
        <v>0.0</v>
      </c>
      <c s="64" r="CH133">
        <v>12.0</v>
      </c>
      <c s="64" r="CI133">
        <v>60.0</v>
      </c>
      <c s="64" r="CJ133">
        <v>20.0</v>
      </c>
      <c s="64" r="CK133">
        <v>0.0</v>
      </c>
      <c s="64" r="CL133">
        <v>0.0</v>
      </c>
      <c s="64" r="CM133">
        <v>8.0</v>
      </c>
      <c s="64" r="CN133">
        <v>8.0</v>
      </c>
      <c s="64" r="CO133">
        <v>8.0</v>
      </c>
      <c s="64" r="CP133">
        <v>4.0</v>
      </c>
      <c s="64" r="CQ133">
        <v>12.0</v>
      </c>
      <c s="64" r="CR133">
        <v>52.0</v>
      </c>
      <c s="64" r="CS133">
        <v>8.0</v>
      </c>
      <c s="64" r="CT133">
        <v>0.0</v>
      </c>
      <c s="64" r="CU133">
        <v>0.0</v>
      </c>
      <c s="64" r="CV133">
        <v>0.0</v>
      </c>
      <c s="64" r="CW133">
        <v>4.0</v>
      </c>
      <c s="64" r="CX133">
        <v>0.0</v>
      </c>
      <c s="64" r="CY133">
        <v>36.0</v>
      </c>
      <c s="64" r="CZ133">
        <v>4.0</v>
      </c>
    </row>
    <row customHeight="1" r="134" ht="15.0">
      <c t="s" s="62" r="A134">
        <v>2076</v>
      </c>
      <c t="s" s="62" r="B134">
        <v>2077</v>
      </c>
      <c t="s" s="62" r="C134">
        <v>2078</v>
      </c>
      <c t="s" s="62" r="D134">
        <v>2079</v>
      </c>
      <c t="s" s="62" r="E134">
        <v>2080</v>
      </c>
      <c t="s" s="62" r="F134">
        <v>2081</v>
      </c>
      <c t="s" s="63" r="G134">
        <v>2082</v>
      </c>
      <c t="s" s="62" r="H134">
        <v>2083</v>
      </c>
      <c s="64" r="I134">
        <v>866.0</v>
      </c>
      <c s="64" r="J134">
        <v>657.0</v>
      </c>
      <c s="64" r="K134">
        <v>583.0</v>
      </c>
      <c s="64" r="L134">
        <v>388.0</v>
      </c>
      <c s="64" r="M134">
        <v>356.0</v>
      </c>
      <c s="64" r="N134">
        <v>369.0</v>
      </c>
      <c s="64" r="O134">
        <v>12.91</v>
      </c>
      <c s="64" r="P134">
        <v>196.266355</v>
      </c>
      <c s="64" r="Q134">
        <v>106.226636</v>
      </c>
      <c s="64" r="R134">
        <v>205.371495</v>
      </c>
      <c s="64" r="S134">
        <v>203.348131</v>
      </c>
      <c s="64" r="T134">
        <v>99.1448599999999</v>
      </c>
      <c s="64" r="U134">
        <v>55.6425229999999</v>
      </c>
      <c s="64" r="V134">
        <v>146.0</v>
      </c>
      <c s="64" r="W134">
        <v>92.0</v>
      </c>
      <c s="64" r="X134">
        <v>165.0</v>
      </c>
      <c s="64" r="Y134">
        <v>115.0</v>
      </c>
      <c s="64" r="Z134">
        <v>94.0</v>
      </c>
      <c s="64" r="AA134">
        <v>45.0</v>
      </c>
      <c s="64" r="AB134">
        <v>428.953270999999</v>
      </c>
      <c s="64" r="AC134">
        <v>100.156542</v>
      </c>
      <c s="64" r="AD134">
        <v>50.5841119999999</v>
      </c>
      <c s="64" r="AE134">
        <v>94.086449</v>
      </c>
      <c s="64" r="AF134">
        <v>106.226636</v>
      </c>
      <c s="64" r="AG134">
        <v>54.6308409999999</v>
      </c>
      <c s="64" r="AH134">
        <v>23.268692</v>
      </c>
      <c s="64" r="AI134">
        <v>0.0</v>
      </c>
      <c s="64" r="AJ134">
        <v>120.390187</v>
      </c>
      <c s="64" r="AK134">
        <v>252.920560999999</v>
      </c>
      <c s="64" r="AL134">
        <v>55.6425229999999</v>
      </c>
      <c s="64" r="AM134">
        <v>437.046729</v>
      </c>
      <c s="64" r="AN134">
        <v>96.109813</v>
      </c>
      <c s="64" r="AO134">
        <v>55.6425229999999</v>
      </c>
      <c s="64" r="AP134">
        <v>111.285047</v>
      </c>
      <c s="64" r="AQ134">
        <v>97.1214949999999</v>
      </c>
      <c s="64" r="AR134">
        <v>44.5140189999999</v>
      </c>
      <c s="64" r="AS134">
        <v>30.3504669999999</v>
      </c>
      <c s="64" r="AT134">
        <v>2.02336399999999</v>
      </c>
      <c s="64" r="AU134">
        <v>119.378505</v>
      </c>
      <c s="64" r="AV134">
        <v>256.967289999999</v>
      </c>
      <c s="64" r="AW134">
        <v>60.700935</v>
      </c>
      <c s="64" r="AX134">
        <v>667.71028</v>
      </c>
      <c s="64" r="AY134">
        <v>4.046729</v>
      </c>
      <c s="64" r="AZ134">
        <v>28.327103</v>
      </c>
      <c s="64" r="BA134">
        <v>52.607477</v>
      </c>
      <c s="64" r="BB134">
        <v>105.214952999999</v>
      </c>
      <c s="64" r="BC134">
        <v>161.869159</v>
      </c>
      <c s="64" r="BD134">
        <v>97.1214949999999</v>
      </c>
      <c s="64" r="BE134">
        <v>137.588785</v>
      </c>
      <c s="64" r="BF134">
        <v>80.9345789999999</v>
      </c>
      <c s="64" r="BG134">
        <v>508.0</v>
      </c>
      <c s="64" r="BH134">
        <v>323.738317999999</v>
      </c>
      <c s="64" r="BI134">
        <v>4.046729</v>
      </c>
      <c s="64" r="BJ134">
        <v>20.2336449999999</v>
      </c>
      <c s="64" r="BK134">
        <v>24.2803739999999</v>
      </c>
      <c s="64" r="BL134">
        <v>44.5140189999999</v>
      </c>
      <c s="64" r="BM134">
        <v>32.373832</v>
      </c>
      <c s="64" r="BN134">
        <v>93.0747659999999</v>
      </c>
      <c s="64" r="BO134">
        <v>89.0280369999999</v>
      </c>
      <c s="64" r="BP134">
        <v>16.186916</v>
      </c>
      <c s="64" r="BQ134">
        <v>343.971963</v>
      </c>
      <c s="64" r="BR134">
        <v>0.0</v>
      </c>
      <c s="64" r="BS134">
        <v>8.093458</v>
      </c>
      <c s="64" r="BT134">
        <v>28.327103</v>
      </c>
      <c s="64" r="BU134">
        <v>60.700935</v>
      </c>
      <c s="64" r="BV134">
        <v>129.495327</v>
      </c>
      <c s="64" r="BW134">
        <v>4.046729</v>
      </c>
      <c s="64" r="BX134">
        <v>48.5607479999999</v>
      </c>
      <c s="64" r="BY134">
        <v>64.747664</v>
      </c>
      <c s="64" r="BZ134">
        <v>68.7943929999999</v>
      </c>
      <c s="64" r="CA134">
        <v>0.0</v>
      </c>
      <c s="64" r="CB134">
        <v>0.0</v>
      </c>
      <c s="64" r="CC134">
        <v>0.0</v>
      </c>
      <c s="64" r="CD134">
        <v>8.093458</v>
      </c>
      <c s="64" r="CE134">
        <v>8.093458</v>
      </c>
      <c s="64" r="CF134">
        <v>8.093458</v>
      </c>
      <c s="64" r="CG134">
        <v>0.0</v>
      </c>
      <c s="64" r="CH134">
        <v>44.5140189999999</v>
      </c>
      <c s="64" r="CI134">
        <v>388.485980999999</v>
      </c>
      <c s="64" r="CJ134">
        <v>0.0</v>
      </c>
      <c s="64" r="CK134">
        <v>28.327103</v>
      </c>
      <c s="64" r="CL134">
        <v>32.373832</v>
      </c>
      <c s="64" r="CM134">
        <v>93.0747659999999</v>
      </c>
      <c s="64" r="CN134">
        <v>129.495327</v>
      </c>
      <c s="64" r="CO134">
        <v>72.841121</v>
      </c>
      <c s="64" r="CP134">
        <v>4.046729</v>
      </c>
      <c s="64" r="CQ134">
        <v>28.327103</v>
      </c>
      <c s="64" r="CR134">
        <v>210.429906999999</v>
      </c>
      <c s="64" r="CS134">
        <v>4.046729</v>
      </c>
      <c s="64" r="CT134">
        <v>0.0</v>
      </c>
      <c s="64" r="CU134">
        <v>20.2336449999999</v>
      </c>
      <c s="64" r="CV134">
        <v>4.046729</v>
      </c>
      <c s="64" r="CW134">
        <v>24.2803739999999</v>
      </c>
      <c s="64" r="CX134">
        <v>16.186916</v>
      </c>
      <c s="64" r="CY134">
        <v>133.542056</v>
      </c>
      <c s="64" r="CZ134">
        <v>8.093458</v>
      </c>
    </row>
    <row customHeight="1" r="135" ht="15.0">
      <c t="s" s="62" r="A135">
        <v>2084</v>
      </c>
      <c t="s" s="62" r="B135">
        <v>2085</v>
      </c>
      <c t="s" s="62" r="C135">
        <v>2086</v>
      </c>
      <c t="s" s="62" r="D135">
        <v>2087</v>
      </c>
      <c t="s" s="62" r="E135">
        <v>2088</v>
      </c>
      <c t="s" s="62" r="F135">
        <v>2089</v>
      </c>
      <c t="s" s="63" r="G135">
        <v>2090</v>
      </c>
      <c t="s" s="62" r="H135">
        <v>2091</v>
      </c>
      <c s="64" r="I135">
        <v>212.0</v>
      </c>
      <c s="64" r="J135">
        <v>179.0</v>
      </c>
      <c s="64" r="K135">
        <v>164.0</v>
      </c>
      <c s="64" r="L135">
        <v>157.0</v>
      </c>
      <c s="64" r="M135">
        <v>165.0</v>
      </c>
      <c s="64" r="N135">
        <v>175.0</v>
      </c>
      <c s="64" r="O135">
        <v>5.76</v>
      </c>
      <c s="64" r="P135">
        <v>46.4380949999999</v>
      </c>
      <c s="64" r="Q135">
        <v>27.2571429999999</v>
      </c>
      <c s="64" r="R135">
        <v>52.495238</v>
      </c>
      <c s="64" r="S135">
        <v>41.390476</v>
      </c>
      <c s="64" r="T135">
        <v>31.295238</v>
      </c>
      <c s="64" r="U135">
        <v>13.12381</v>
      </c>
      <c s="64" r="V135">
        <v>33.0</v>
      </c>
      <c s="64" r="W135">
        <v>35.0</v>
      </c>
      <c s="64" r="X135">
        <v>34.0</v>
      </c>
      <c s="64" r="Y135">
        <v>35.0</v>
      </c>
      <c s="64" r="Z135">
        <v>24.0</v>
      </c>
      <c s="64" r="AA135">
        <v>18.0</v>
      </c>
      <c s="64" r="AB135">
        <v>107.009524</v>
      </c>
      <c s="64" r="AC135">
        <v>21.2</v>
      </c>
      <c s="64" r="AD135">
        <v>19.180952</v>
      </c>
      <c s="64" r="AE135">
        <v>22.2095239999999</v>
      </c>
      <c s="64" r="AF135">
        <v>23.219048</v>
      </c>
      <c s="64" r="AG135">
        <v>14.133333</v>
      </c>
      <c s="64" r="AH135">
        <v>6.05714299999999</v>
      </c>
      <c s="64" r="AI135">
        <v>1.009524</v>
      </c>
      <c s="64" r="AJ135">
        <v>31.295238</v>
      </c>
      <c s="64" r="AK135">
        <v>59.561905</v>
      </c>
      <c s="64" r="AL135">
        <v>16.1523809999999</v>
      </c>
      <c s="64" r="AM135">
        <v>104.990476</v>
      </c>
      <c s="64" r="AN135">
        <v>25.238095</v>
      </c>
      <c s="64" r="AO135">
        <v>8.07619</v>
      </c>
      <c s="64" r="AP135">
        <v>30.2857139999999</v>
      </c>
      <c s="64" r="AQ135">
        <v>18.171429</v>
      </c>
      <c s="64" r="AR135">
        <v>17.161905</v>
      </c>
      <c s="64" r="AS135">
        <v>5.047619</v>
      </c>
      <c s="64" r="AT135">
        <v>1.009524</v>
      </c>
      <c s="64" r="AU135">
        <v>29.27619</v>
      </c>
      <c s="64" r="AV135">
        <v>59.561905</v>
      </c>
      <c s="64" r="AW135">
        <v>16.1523809999999</v>
      </c>
      <c s="64" r="AX135">
        <v>157.485714</v>
      </c>
      <c s="64" r="AY135">
        <v>0.0</v>
      </c>
      <c s="64" r="AZ135">
        <v>8.07619</v>
      </c>
      <c s="64" r="BA135">
        <v>12.114286</v>
      </c>
      <c s="64" r="BB135">
        <v>12.114286</v>
      </c>
      <c s="64" r="BC135">
        <v>36.342857</v>
      </c>
      <c s="64" r="BD135">
        <v>36.342857</v>
      </c>
      <c s="64" r="BE135">
        <v>32.3047619999999</v>
      </c>
      <c s="64" r="BF135">
        <v>20.190476</v>
      </c>
      <c s="64" r="BG135">
        <v>140.0</v>
      </c>
      <c s="64" r="BH135">
        <v>84.8</v>
      </c>
      <c s="64" r="BI135">
        <v>0.0</v>
      </c>
      <c s="64" r="BJ135">
        <v>4.038095</v>
      </c>
      <c s="64" r="BK135">
        <v>8.07619</v>
      </c>
      <c s="64" r="BL135">
        <v>4.038095</v>
      </c>
      <c s="64" r="BM135">
        <v>0.0</v>
      </c>
      <c s="64" r="BN135">
        <v>36.342857</v>
      </c>
      <c s="64" r="BO135">
        <v>20.190476</v>
      </c>
      <c s="64" r="BP135">
        <v>12.114286</v>
      </c>
      <c s="64" r="BQ135">
        <v>72.685714</v>
      </c>
      <c s="64" r="BR135">
        <v>0.0</v>
      </c>
      <c s="64" r="BS135">
        <v>4.038095</v>
      </c>
      <c s="64" r="BT135">
        <v>4.038095</v>
      </c>
      <c s="64" r="BU135">
        <v>8.07619</v>
      </c>
      <c s="64" r="BV135">
        <v>36.342857</v>
      </c>
      <c s="64" r="BW135">
        <v>0.0</v>
      </c>
      <c s="64" r="BX135">
        <v>12.114286</v>
      </c>
      <c s="64" r="BY135">
        <v>8.07619</v>
      </c>
      <c s="64" r="BZ135">
        <v>16.1523809999999</v>
      </c>
      <c s="64" r="CA135">
        <v>0.0</v>
      </c>
      <c s="64" r="CB135">
        <v>0.0</v>
      </c>
      <c s="64" r="CC135">
        <v>0.0</v>
      </c>
      <c s="64" r="CD135">
        <v>0.0</v>
      </c>
      <c s="64" r="CE135">
        <v>0.0</v>
      </c>
      <c s="64" r="CF135">
        <v>8.07619</v>
      </c>
      <c s="64" r="CG135">
        <v>0.0</v>
      </c>
      <c s="64" r="CH135">
        <v>8.07619</v>
      </c>
      <c s="64" r="CI135">
        <v>80.7619049999999</v>
      </c>
      <c s="64" r="CJ135">
        <v>0.0</v>
      </c>
      <c s="64" r="CK135">
        <v>4.038095</v>
      </c>
      <c s="64" r="CL135">
        <v>8.07619</v>
      </c>
      <c s="64" r="CM135">
        <v>8.07619</v>
      </c>
      <c s="64" r="CN135">
        <v>32.3047619999999</v>
      </c>
      <c s="64" r="CO135">
        <v>20.190476</v>
      </c>
      <c s="64" r="CP135">
        <v>0.0</v>
      </c>
      <c s="64" r="CQ135">
        <v>8.07619</v>
      </c>
      <c s="64" r="CR135">
        <v>60.571429</v>
      </c>
      <c s="64" r="CS135">
        <v>0.0</v>
      </c>
      <c s="64" r="CT135">
        <v>4.038095</v>
      </c>
      <c s="64" r="CU135">
        <v>4.038095</v>
      </c>
      <c s="64" r="CV135">
        <v>4.038095</v>
      </c>
      <c s="64" r="CW135">
        <v>4.038095</v>
      </c>
      <c s="64" r="CX135">
        <v>8.07619</v>
      </c>
      <c s="64" r="CY135">
        <v>32.3047619999999</v>
      </c>
      <c s="64" r="CZ135">
        <v>4.038095</v>
      </c>
    </row>
    <row customHeight="1" r="136" ht="15.0">
      <c t="s" s="62" r="A136">
        <v>2092</v>
      </c>
      <c t="s" s="62" r="B136">
        <v>2093</v>
      </c>
      <c t="s" s="62" r="C136">
        <v>2094</v>
      </c>
      <c t="s" s="62" r="D136">
        <v>2095</v>
      </c>
      <c t="s" s="62" r="E136">
        <v>2096</v>
      </c>
      <c t="s" s="62" r="F136">
        <v>2097</v>
      </c>
      <c t="s" s="63" r="G136">
        <v>2098</v>
      </c>
      <c t="s" s="62" r="H136">
        <v>2099</v>
      </c>
      <c s="64" r="I136">
        <v>480.0</v>
      </c>
      <c s="64" r="J136">
        <v>389.0</v>
      </c>
      <c s="64" r="K136">
        <v>399.0</v>
      </c>
      <c s="64" r="L136">
        <v>352.0</v>
      </c>
      <c s="64" r="M136">
        <v>339.0</v>
      </c>
      <c s="64" r="N136">
        <v>351.0</v>
      </c>
      <c s="64" r="O136">
        <v>1.66</v>
      </c>
      <c s="64" r="P136">
        <v>106.666667</v>
      </c>
      <c s="64" r="Q136">
        <v>69.5238099999999</v>
      </c>
      <c s="64" r="R136">
        <v>115.238095</v>
      </c>
      <c s="64" r="S136">
        <v>99.0476189999999</v>
      </c>
      <c s="64" r="T136">
        <v>63.809524</v>
      </c>
      <c s="64" r="U136">
        <v>25.714286</v>
      </c>
      <c s="64" r="V136">
        <v>68.0</v>
      </c>
      <c s="64" r="W136">
        <v>69.0</v>
      </c>
      <c s="64" r="X136">
        <v>89.0</v>
      </c>
      <c s="64" r="Y136">
        <v>69.0</v>
      </c>
      <c s="64" r="Z136">
        <v>57.0</v>
      </c>
      <c s="64" r="AA136">
        <v>37.0</v>
      </c>
      <c s="64" r="AB136">
        <v>232.380952</v>
      </c>
      <c s="64" r="AC136">
        <v>43.809524</v>
      </c>
      <c s="64" r="AD136">
        <v>34.2857139999999</v>
      </c>
      <c s="64" r="AE136">
        <v>60.0</v>
      </c>
      <c s="64" r="AF136">
        <v>51.4285709999999</v>
      </c>
      <c s="64" r="AG136">
        <v>31.428571</v>
      </c>
      <c s="64" r="AH136">
        <v>10.47619</v>
      </c>
      <c s="64" r="AI136">
        <v>0.952381</v>
      </c>
      <c s="64" r="AJ136">
        <v>54.2857139999999</v>
      </c>
      <c s="64" r="AK136">
        <v>145.714285999999</v>
      </c>
      <c s="64" r="AL136">
        <v>32.380952</v>
      </c>
      <c s="64" r="AM136">
        <v>247.619047999999</v>
      </c>
      <c s="64" r="AN136">
        <v>62.857143</v>
      </c>
      <c s="64" r="AO136">
        <v>35.238095</v>
      </c>
      <c s="64" r="AP136">
        <v>55.238095</v>
      </c>
      <c s="64" r="AQ136">
        <v>47.6190479999999</v>
      </c>
      <c s="64" r="AR136">
        <v>32.380952</v>
      </c>
      <c s="64" r="AS136">
        <v>13.333333</v>
      </c>
      <c s="64" r="AT136">
        <v>0.952381</v>
      </c>
      <c s="64" r="AU136">
        <v>73.3333329999999</v>
      </c>
      <c s="64" r="AV136">
        <v>143.809524</v>
      </c>
      <c s="64" r="AW136">
        <v>30.4761899999999</v>
      </c>
      <c s="64" r="AX136">
        <v>384.761905</v>
      </c>
      <c s="64" r="AY136">
        <v>11.428571</v>
      </c>
      <c s="64" r="AZ136">
        <v>7.619048</v>
      </c>
      <c s="64" r="BA136">
        <v>3.809524</v>
      </c>
      <c s="64" r="BB136">
        <v>60.952381</v>
      </c>
      <c s="64" r="BC136">
        <v>76.190476</v>
      </c>
      <c s="64" r="BD136">
        <v>83.8095239999999</v>
      </c>
      <c s="64" r="BE136">
        <v>95.238095</v>
      </c>
      <c s="64" r="BF136">
        <v>45.714286</v>
      </c>
      <c s="64" r="BG136">
        <v>344.0</v>
      </c>
      <c s="64" r="BH136">
        <v>205.714285999999</v>
      </c>
      <c s="64" r="BI136">
        <v>11.428571</v>
      </c>
      <c s="64" r="BJ136">
        <v>3.809524</v>
      </c>
      <c s="64" r="BK136">
        <v>0.0</v>
      </c>
      <c s="64" r="BL136">
        <v>30.4761899999999</v>
      </c>
      <c s="64" r="BM136">
        <v>7.619048</v>
      </c>
      <c s="64" r="BN136">
        <v>76.190476</v>
      </c>
      <c s="64" r="BO136">
        <v>53.333333</v>
      </c>
      <c s="64" r="BP136">
        <v>22.857143</v>
      </c>
      <c s="64" r="BQ136">
        <v>179.047619</v>
      </c>
      <c s="64" r="BR136">
        <v>0.0</v>
      </c>
      <c s="64" r="BS136">
        <v>3.809524</v>
      </c>
      <c s="64" r="BT136">
        <v>3.809524</v>
      </c>
      <c s="64" r="BU136">
        <v>30.4761899999999</v>
      </c>
      <c s="64" r="BV136">
        <v>68.5714289999999</v>
      </c>
      <c s="64" r="BW136">
        <v>7.619048</v>
      </c>
      <c s="64" r="BX136">
        <v>41.9047619999999</v>
      </c>
      <c s="64" r="BY136">
        <v>22.857143</v>
      </c>
      <c s="64" r="BZ136">
        <v>41.9047619999999</v>
      </c>
      <c s="64" r="CA136">
        <v>0.0</v>
      </c>
      <c s="64" r="CB136">
        <v>0.0</v>
      </c>
      <c s="64" r="CC136">
        <v>0.0</v>
      </c>
      <c s="64" r="CD136">
        <v>0.0</v>
      </c>
      <c s="64" r="CE136">
        <v>7.619048</v>
      </c>
      <c s="64" r="CF136">
        <v>7.619048</v>
      </c>
      <c s="64" r="CG136">
        <v>0.0</v>
      </c>
      <c s="64" r="CH136">
        <v>26.666667</v>
      </c>
      <c s="64" r="CI136">
        <v>209.52381</v>
      </c>
      <c s="64" r="CJ136">
        <v>11.428571</v>
      </c>
      <c s="64" r="CK136">
        <v>7.619048</v>
      </c>
      <c s="64" r="CL136">
        <v>3.809524</v>
      </c>
      <c s="64" r="CM136">
        <v>45.714286</v>
      </c>
      <c s="64" r="CN136">
        <v>68.5714289999999</v>
      </c>
      <c s="64" r="CO136">
        <v>60.952381</v>
      </c>
      <c s="64" r="CP136">
        <v>0.0</v>
      </c>
      <c s="64" r="CQ136">
        <v>11.428571</v>
      </c>
      <c s="64" r="CR136">
        <v>133.333333</v>
      </c>
      <c s="64" r="CS136">
        <v>0.0</v>
      </c>
      <c s="64" r="CT136">
        <v>0.0</v>
      </c>
      <c s="64" r="CU136">
        <v>0.0</v>
      </c>
      <c s="64" r="CV136">
        <v>15.238095</v>
      </c>
      <c s="64" r="CW136">
        <v>0.0</v>
      </c>
      <c s="64" r="CX136">
        <v>15.238095</v>
      </c>
      <c s="64" r="CY136">
        <v>95.238095</v>
      </c>
      <c s="64" r="CZ136">
        <v>7.619048</v>
      </c>
    </row>
    <row customHeight="1" r="137" ht="15.0">
      <c t="s" s="62" r="A137">
        <v>2100</v>
      </c>
      <c t="s" s="62" r="B137">
        <v>2101</v>
      </c>
      <c t="s" s="62" r="C137">
        <v>2102</v>
      </c>
      <c t="s" s="62" r="D137">
        <v>2103</v>
      </c>
      <c t="s" s="62" r="E137">
        <v>2104</v>
      </c>
      <c t="s" s="62" r="F137">
        <v>2105</v>
      </c>
      <c t="s" s="63" r="G137">
        <v>2106</v>
      </c>
      <c t="s" s="62" r="H137">
        <v>2107</v>
      </c>
      <c s="64" r="I137">
        <v>105.0</v>
      </c>
      <c s="64" r="J137">
        <v>106.0</v>
      </c>
      <c s="64" r="K137">
        <v>108.0</v>
      </c>
      <c s="64" r="L137">
        <v>95.0</v>
      </c>
      <c s="64" r="M137">
        <v>96.0</v>
      </c>
      <c s="64" r="N137">
        <v>139.0</v>
      </c>
      <c s="64" r="O137">
        <v>5.61</v>
      </c>
      <c s="64" r="P137">
        <v>10.194175</v>
      </c>
      <c s="64" r="Q137">
        <v>13.252427</v>
      </c>
      <c s="64" r="R137">
        <v>18.349515</v>
      </c>
      <c s="64" r="S137">
        <v>29.5631069999999</v>
      </c>
      <c s="64" r="T137">
        <v>24.4660189999999</v>
      </c>
      <c s="64" r="U137">
        <v>9.17475699999999</v>
      </c>
      <c s="64" r="V137">
        <v>14.0</v>
      </c>
      <c s="64" r="W137">
        <v>20.0</v>
      </c>
      <c s="64" r="X137">
        <v>21.0</v>
      </c>
      <c s="64" r="Y137">
        <v>28.0</v>
      </c>
      <c s="64" r="Z137">
        <v>14.0</v>
      </c>
      <c s="64" r="AA137">
        <v>9.0</v>
      </c>
      <c s="64" r="AB137">
        <v>51.9902909999999</v>
      </c>
      <c s="64" r="AC137">
        <v>2.038835</v>
      </c>
      <c s="64" r="AD137">
        <v>6.116505</v>
      </c>
      <c s="64" r="AE137">
        <v>12.23301</v>
      </c>
      <c s="64" r="AF137">
        <v>14.271845</v>
      </c>
      <c s="64" r="AG137">
        <v>14.271845</v>
      </c>
      <c s="64" r="AH137">
        <v>3.058252</v>
      </c>
      <c s="64" r="AI137">
        <v>0.0</v>
      </c>
      <c s="64" r="AJ137">
        <v>3.058252</v>
      </c>
      <c s="64" r="AK137">
        <v>37.7184469999999</v>
      </c>
      <c s="64" r="AL137">
        <v>11.213592</v>
      </c>
      <c s="64" r="AM137">
        <v>53.009709</v>
      </c>
      <c s="64" r="AN137">
        <v>8.15534</v>
      </c>
      <c s="64" r="AO137">
        <v>7.13592199999999</v>
      </c>
      <c s="64" r="AP137">
        <v>6.116505</v>
      </c>
      <c s="64" r="AQ137">
        <v>15.291262</v>
      </c>
      <c s="64" r="AR137">
        <v>10.194175</v>
      </c>
      <c s="64" r="AS137">
        <v>6.116505</v>
      </c>
      <c s="64" r="AT137">
        <v>0.0</v>
      </c>
      <c s="64" r="AU137">
        <v>12.23301</v>
      </c>
      <c s="64" r="AV137">
        <v>31.601942</v>
      </c>
      <c s="64" r="AW137">
        <v>9.17475699999999</v>
      </c>
      <c s="64" r="AX137">
        <v>106.019417</v>
      </c>
      <c s="64" r="AY137">
        <v>16.31068</v>
      </c>
      <c s="64" r="AZ137">
        <v>0.0</v>
      </c>
      <c s="64" r="BA137">
        <v>16.31068</v>
      </c>
      <c s="64" r="BB137">
        <v>8.15534</v>
      </c>
      <c s="64" r="BC137">
        <v>0.0</v>
      </c>
      <c s="64" r="BD137">
        <v>8.15534</v>
      </c>
      <c s="64" r="BE137">
        <v>40.776699</v>
      </c>
      <c s="64" r="BF137">
        <v>16.31068</v>
      </c>
      <c s="64" r="BG137">
        <v>112.0</v>
      </c>
      <c s="64" r="BH137">
        <v>61.165049</v>
      </c>
      <c s="64" r="BI137">
        <v>8.15534</v>
      </c>
      <c s="64" r="BJ137">
        <v>0.0</v>
      </c>
      <c s="64" r="BK137">
        <v>4.07767</v>
      </c>
      <c s="64" r="BL137">
        <v>8.15534</v>
      </c>
      <c s="64" r="BM137">
        <v>0.0</v>
      </c>
      <c s="64" r="BN137">
        <v>8.15534</v>
      </c>
      <c s="64" r="BO137">
        <v>20.3883499999999</v>
      </c>
      <c s="64" r="BP137">
        <v>12.23301</v>
      </c>
      <c s="64" r="BQ137">
        <v>44.8543689999999</v>
      </c>
      <c s="64" r="BR137">
        <v>8.15534</v>
      </c>
      <c s="64" r="BS137">
        <v>0.0</v>
      </c>
      <c s="64" r="BT137">
        <v>12.23301</v>
      </c>
      <c s="64" r="BU137">
        <v>0.0</v>
      </c>
      <c s="64" r="BV137">
        <v>0.0</v>
      </c>
      <c s="64" r="BW137">
        <v>0.0</v>
      </c>
      <c s="64" r="BX137">
        <v>20.3883499999999</v>
      </c>
      <c s="64" r="BY137">
        <v>4.07767</v>
      </c>
      <c s="64" r="BZ137">
        <v>4.07767</v>
      </c>
      <c s="64" r="CA137">
        <v>0.0</v>
      </c>
      <c s="64" r="CB137">
        <v>0.0</v>
      </c>
      <c s="64" r="CC137">
        <v>0.0</v>
      </c>
      <c s="64" r="CD137">
        <v>0.0</v>
      </c>
      <c s="64" r="CE137">
        <v>0.0</v>
      </c>
      <c s="64" r="CF137">
        <v>0.0</v>
      </c>
      <c s="64" r="CG137">
        <v>0.0</v>
      </c>
      <c s="64" r="CH137">
        <v>4.07767</v>
      </c>
      <c s="64" r="CI137">
        <v>36.699029</v>
      </c>
      <c s="64" r="CJ137">
        <v>4.07767</v>
      </c>
      <c s="64" r="CK137">
        <v>0.0</v>
      </c>
      <c s="64" r="CL137">
        <v>8.15534</v>
      </c>
      <c s="64" r="CM137">
        <v>4.07767</v>
      </c>
      <c s="64" r="CN137">
        <v>0.0</v>
      </c>
      <c s="64" r="CO137">
        <v>8.15534</v>
      </c>
      <c s="64" r="CP137">
        <v>0.0</v>
      </c>
      <c s="64" r="CQ137">
        <v>12.23301</v>
      </c>
      <c s="64" r="CR137">
        <v>65.2427179999999</v>
      </c>
      <c s="64" r="CS137">
        <v>12.23301</v>
      </c>
      <c s="64" r="CT137">
        <v>0.0</v>
      </c>
      <c s="64" r="CU137">
        <v>8.15534</v>
      </c>
      <c s="64" r="CV137">
        <v>4.07767</v>
      </c>
      <c s="64" r="CW137">
        <v>0.0</v>
      </c>
      <c s="64" r="CX137">
        <v>0.0</v>
      </c>
      <c s="64" r="CY137">
        <v>40.776699</v>
      </c>
      <c s="64" r="CZ137">
        <v>0.0</v>
      </c>
    </row>
    <row customHeight="1" r="138" ht="15.0">
      <c t="s" s="62" r="A138">
        <v>2108</v>
      </c>
      <c t="s" s="62" r="B138">
        <v>2109</v>
      </c>
      <c t="s" s="62" r="C138">
        <v>2110</v>
      </c>
      <c t="s" s="62" r="D138">
        <v>2111</v>
      </c>
      <c t="s" s="62" r="E138">
        <v>2112</v>
      </c>
      <c t="s" s="62" r="F138">
        <v>2113</v>
      </c>
      <c t="s" s="63" r="G138">
        <v>2114</v>
      </c>
      <c t="s" s="62" r="H138">
        <v>2115</v>
      </c>
      <c s="64" r="I138">
        <v>252.0</v>
      </c>
      <c s="64" r="J138">
        <v>209.0</v>
      </c>
      <c s="64" r="K138">
        <v>195.0</v>
      </c>
      <c s="64" r="L138">
        <v>195.0</v>
      </c>
      <c s="64" r="M138">
        <v>193.0</v>
      </c>
      <c s="64" r="N138">
        <v>207.0</v>
      </c>
      <c s="64" r="O138">
        <v>6.33</v>
      </c>
      <c s="64" r="P138">
        <v>49.7777779999999</v>
      </c>
      <c s="64" r="Q138">
        <v>37.333333</v>
      </c>
      <c s="64" r="R138">
        <v>53.9259259999999</v>
      </c>
      <c s="64" r="S138">
        <v>52.8888889999999</v>
      </c>
      <c s="64" r="T138">
        <v>39.4074069999999</v>
      </c>
      <c s="64" r="U138">
        <v>18.666667</v>
      </c>
      <c s="64" r="V138">
        <v>43.0</v>
      </c>
      <c s="64" r="W138">
        <v>32.0</v>
      </c>
      <c s="64" r="X138">
        <v>52.0</v>
      </c>
      <c s="64" r="Y138">
        <v>29.0</v>
      </c>
      <c s="64" r="Z138">
        <v>40.0</v>
      </c>
      <c s="64" r="AA138">
        <v>13.0</v>
      </c>
      <c s="64" r="AB138">
        <v>125.481481</v>
      </c>
      <c s="64" r="AC138">
        <v>25.925926</v>
      </c>
      <c s="64" r="AD138">
        <v>21.777778</v>
      </c>
      <c s="64" r="AE138">
        <v>23.851852</v>
      </c>
      <c s="64" r="AF138">
        <v>28.0</v>
      </c>
      <c s="64" r="AG138">
        <v>19.7037039999999</v>
      </c>
      <c s="64" r="AH138">
        <v>6.222222</v>
      </c>
      <c s="64" r="AI138">
        <v>0.0</v>
      </c>
      <c s="64" r="AJ138">
        <v>36.2962959999999</v>
      </c>
      <c s="64" r="AK138">
        <v>70.5185189999999</v>
      </c>
      <c s="64" r="AL138">
        <v>18.666667</v>
      </c>
      <c s="64" r="AM138">
        <v>126.518519</v>
      </c>
      <c s="64" r="AN138">
        <v>23.851852</v>
      </c>
      <c s="64" r="AO138">
        <v>15.5555559999999</v>
      </c>
      <c s="64" r="AP138">
        <v>30.074074</v>
      </c>
      <c s="64" r="AQ138">
        <v>24.8888889999999</v>
      </c>
      <c s="64" r="AR138">
        <v>19.7037039999999</v>
      </c>
      <c s="64" r="AS138">
        <v>9.33333299999999</v>
      </c>
      <c s="64" r="AT138">
        <v>3.111111</v>
      </c>
      <c s="64" r="AU138">
        <v>31.111111</v>
      </c>
      <c s="64" r="AV138">
        <v>68.444444</v>
      </c>
      <c s="64" r="AW138">
        <v>26.9629629999999</v>
      </c>
      <c s="64" r="AX138">
        <v>194.962963</v>
      </c>
      <c s="64" r="AY138">
        <v>24.8888889999999</v>
      </c>
      <c s="64" r="AZ138">
        <v>0.0</v>
      </c>
      <c s="64" r="BA138">
        <v>4.14814799999999</v>
      </c>
      <c s="64" r="BB138">
        <v>20.740741</v>
      </c>
      <c s="64" r="BC138">
        <v>29.037037</v>
      </c>
      <c s="64" r="BD138">
        <v>49.7777779999999</v>
      </c>
      <c s="64" r="BE138">
        <v>58.074074</v>
      </c>
      <c s="64" r="BF138">
        <v>8.29629599999999</v>
      </c>
      <c s="64" r="BG138">
        <v>166.0</v>
      </c>
      <c s="64" r="BH138">
        <v>95.407407</v>
      </c>
      <c s="64" r="BI138">
        <v>16.592593</v>
      </c>
      <c s="64" r="BJ138">
        <v>0.0</v>
      </c>
      <c s="64" r="BK138">
        <v>0.0</v>
      </c>
      <c s="64" r="BL138">
        <v>16.592593</v>
      </c>
      <c s="64" r="BM138">
        <v>0.0</v>
      </c>
      <c s="64" r="BN138">
        <v>37.333333</v>
      </c>
      <c s="64" r="BO138">
        <v>24.8888889999999</v>
      </c>
      <c s="64" r="BP138">
        <v>0.0</v>
      </c>
      <c s="64" r="BQ138">
        <v>99.5555559999999</v>
      </c>
      <c s="64" r="BR138">
        <v>8.29629599999999</v>
      </c>
      <c s="64" r="BS138">
        <v>0.0</v>
      </c>
      <c s="64" r="BT138">
        <v>4.14814799999999</v>
      </c>
      <c s="64" r="BU138">
        <v>4.14814799999999</v>
      </c>
      <c s="64" r="BV138">
        <v>29.037037</v>
      </c>
      <c s="64" r="BW138">
        <v>12.444444</v>
      </c>
      <c s="64" r="BX138">
        <v>33.1851849999999</v>
      </c>
      <c s="64" r="BY138">
        <v>8.29629599999999</v>
      </c>
      <c s="64" r="BZ138">
        <v>29.037037</v>
      </c>
      <c s="64" r="CA138">
        <v>0.0</v>
      </c>
      <c s="64" r="CB138">
        <v>0.0</v>
      </c>
      <c s="64" r="CC138">
        <v>0.0</v>
      </c>
      <c s="64" r="CD138">
        <v>8.29629599999999</v>
      </c>
      <c s="64" r="CE138">
        <v>8.29629599999999</v>
      </c>
      <c s="64" r="CF138">
        <v>8.29629599999999</v>
      </c>
      <c s="64" r="CG138">
        <v>0.0</v>
      </c>
      <c s="64" r="CH138">
        <v>4.14814799999999</v>
      </c>
      <c s="64" r="CI138">
        <v>99.5555559999999</v>
      </c>
      <c s="64" r="CJ138">
        <v>24.8888889999999</v>
      </c>
      <c s="64" r="CK138">
        <v>0.0</v>
      </c>
      <c s="64" r="CL138">
        <v>4.14814799999999</v>
      </c>
      <c s="64" r="CM138">
        <v>12.444444</v>
      </c>
      <c s="64" r="CN138">
        <v>20.740741</v>
      </c>
      <c s="64" r="CO138">
        <v>33.1851849999999</v>
      </c>
      <c s="64" r="CP138">
        <v>4.14814799999999</v>
      </c>
      <c s="64" r="CQ138">
        <v>0.0</v>
      </c>
      <c s="64" r="CR138">
        <v>66.3703699999999</v>
      </c>
      <c s="64" r="CS138">
        <v>0.0</v>
      </c>
      <c s="64" r="CT138">
        <v>0.0</v>
      </c>
      <c s="64" r="CU138">
        <v>0.0</v>
      </c>
      <c s="64" r="CV138">
        <v>0.0</v>
      </c>
      <c s="64" r="CW138">
        <v>0.0</v>
      </c>
      <c s="64" r="CX138">
        <v>8.29629599999999</v>
      </c>
      <c s="64" r="CY138">
        <v>53.9259259999999</v>
      </c>
      <c s="64" r="CZ138">
        <v>4.14814799999999</v>
      </c>
    </row>
    <row customHeight="1" r="139" ht="15.0">
      <c t="s" s="62" r="A139">
        <v>2116</v>
      </c>
      <c t="s" s="62" r="B139">
        <v>2117</v>
      </c>
      <c t="s" s="62" r="C139">
        <v>2118</v>
      </c>
      <c t="s" s="62" r="D139">
        <v>2119</v>
      </c>
      <c t="s" s="62" r="E139">
        <v>2120</v>
      </c>
      <c t="s" s="62" r="F139">
        <v>2121</v>
      </c>
      <c t="s" s="63" r="G139">
        <v>2122</v>
      </c>
      <c t="s" s="62" r="H139">
        <v>2123</v>
      </c>
      <c s="64" r="I139">
        <v>106.0</v>
      </c>
      <c s="64" r="J139">
        <v>101.0</v>
      </c>
      <c s="64" r="K139">
        <v>93.0</v>
      </c>
      <c s="64" r="L139">
        <v>83.0</v>
      </c>
      <c s="64" r="M139">
        <v>88.0</v>
      </c>
      <c s="64" r="N139">
        <v>84.0</v>
      </c>
      <c s="64" r="O139">
        <v>2.21</v>
      </c>
      <c s="64" r="P139">
        <v>12.087719</v>
      </c>
      <c s="64" r="Q139">
        <v>12.087719</v>
      </c>
      <c s="64" r="R139">
        <v>26.964912</v>
      </c>
      <c s="64" r="S139">
        <v>22.3157889999999</v>
      </c>
      <c s="64" r="T139">
        <v>19.526316</v>
      </c>
      <c s="64" r="U139">
        <v>13.0175439999999</v>
      </c>
      <c s="64" r="V139">
        <v>11.0</v>
      </c>
      <c s="64" r="W139">
        <v>21.0</v>
      </c>
      <c s="64" r="X139">
        <v>16.0</v>
      </c>
      <c s="64" r="Y139">
        <v>22.0</v>
      </c>
      <c s="64" r="Z139">
        <v>20.0</v>
      </c>
      <c s="64" r="AA139">
        <v>11.0</v>
      </c>
      <c s="64" r="AB139">
        <v>51.140351</v>
      </c>
      <c s="64" r="AC139">
        <v>3.719298</v>
      </c>
      <c s="64" r="AD139">
        <v>5.578947</v>
      </c>
      <c s="64" r="AE139">
        <v>16.7368419999999</v>
      </c>
      <c s="64" r="AF139">
        <v>11.157895</v>
      </c>
      <c s="64" r="AG139">
        <v>7.438596</v>
      </c>
      <c s="64" r="AH139">
        <v>5.578947</v>
      </c>
      <c s="64" r="AI139">
        <v>0.929825</v>
      </c>
      <c s="64" r="AJ139">
        <v>5.578947</v>
      </c>
      <c s="64" r="AK139">
        <v>35.333333</v>
      </c>
      <c s="64" r="AL139">
        <v>10.22807</v>
      </c>
      <c s="64" r="AM139">
        <v>54.8596489999999</v>
      </c>
      <c s="64" r="AN139">
        <v>8.36842099999999</v>
      </c>
      <c s="64" r="AO139">
        <v>6.50877199999999</v>
      </c>
      <c s="64" r="AP139">
        <v>10.22807</v>
      </c>
      <c s="64" r="AQ139">
        <v>11.157895</v>
      </c>
      <c s="64" r="AR139">
        <v>12.087719</v>
      </c>
      <c s="64" r="AS139">
        <v>5.578947</v>
      </c>
      <c s="64" r="AT139">
        <v>0.929825</v>
      </c>
      <c s="64" r="AU139">
        <v>9.298246</v>
      </c>
      <c s="64" r="AV139">
        <v>32.54386</v>
      </c>
      <c s="64" r="AW139">
        <v>13.0175439999999</v>
      </c>
      <c s="64" r="AX139">
        <v>92.9824559999999</v>
      </c>
      <c s="64" r="AY139">
        <v>3.719298</v>
      </c>
      <c s="64" r="AZ139">
        <v>3.719298</v>
      </c>
      <c s="64" r="BA139">
        <v>7.438596</v>
      </c>
      <c s="64" r="BB139">
        <v>11.157895</v>
      </c>
      <c s="64" r="BC139">
        <v>11.157895</v>
      </c>
      <c s="64" r="BD139">
        <v>26.0350879999999</v>
      </c>
      <c s="64" r="BE139">
        <v>22.3157889999999</v>
      </c>
      <c s="64" r="BF139">
        <v>7.438596</v>
      </c>
      <c s="64" r="BG139">
        <v>84.0</v>
      </c>
      <c s="64" r="BH139">
        <v>52.0701749999999</v>
      </c>
      <c s="64" r="BI139">
        <v>3.719298</v>
      </c>
      <c s="64" r="BJ139">
        <v>0.0</v>
      </c>
      <c s="64" r="BK139">
        <v>3.719298</v>
      </c>
      <c s="64" r="BL139">
        <v>7.438596</v>
      </c>
      <c s="64" r="BM139">
        <v>0.0</v>
      </c>
      <c s="64" r="BN139">
        <v>22.3157889999999</v>
      </c>
      <c s="64" r="BO139">
        <v>11.157895</v>
      </c>
      <c s="64" r="BP139">
        <v>3.719298</v>
      </c>
      <c s="64" r="BQ139">
        <v>40.912281</v>
      </c>
      <c s="64" r="BR139">
        <v>0.0</v>
      </c>
      <c s="64" r="BS139">
        <v>3.719298</v>
      </c>
      <c s="64" r="BT139">
        <v>3.719298</v>
      </c>
      <c s="64" r="BU139">
        <v>3.719298</v>
      </c>
      <c s="64" r="BV139">
        <v>11.157895</v>
      </c>
      <c s="64" r="BW139">
        <v>3.719298</v>
      </c>
      <c s="64" r="BX139">
        <v>11.157895</v>
      </c>
      <c s="64" r="BY139">
        <v>3.719298</v>
      </c>
      <c s="64" r="BZ139">
        <v>11.157895</v>
      </c>
      <c s="64" r="CA139">
        <v>0.0</v>
      </c>
      <c s="64" r="CB139">
        <v>0.0</v>
      </c>
      <c s="64" r="CC139">
        <v>0.0</v>
      </c>
      <c s="64" r="CD139">
        <v>0.0</v>
      </c>
      <c s="64" r="CE139">
        <v>0.0</v>
      </c>
      <c s="64" r="CF139">
        <v>7.438596</v>
      </c>
      <c s="64" r="CG139">
        <v>0.0</v>
      </c>
      <c s="64" r="CH139">
        <v>3.719298</v>
      </c>
      <c s="64" r="CI139">
        <v>52.0701749999999</v>
      </c>
      <c s="64" r="CJ139">
        <v>3.719298</v>
      </c>
      <c s="64" r="CK139">
        <v>3.719298</v>
      </c>
      <c s="64" r="CL139">
        <v>7.438596</v>
      </c>
      <c s="64" r="CM139">
        <v>7.438596</v>
      </c>
      <c s="64" r="CN139">
        <v>11.157895</v>
      </c>
      <c s="64" r="CO139">
        <v>18.596491</v>
      </c>
      <c s="64" r="CP139">
        <v>0.0</v>
      </c>
      <c s="64" r="CQ139">
        <v>0.0</v>
      </c>
      <c s="64" r="CR139">
        <v>29.754386</v>
      </c>
      <c s="64" r="CS139">
        <v>0.0</v>
      </c>
      <c s="64" r="CT139">
        <v>0.0</v>
      </c>
      <c s="64" r="CU139">
        <v>0.0</v>
      </c>
      <c s="64" r="CV139">
        <v>3.719298</v>
      </c>
      <c s="64" r="CW139">
        <v>0.0</v>
      </c>
      <c s="64" r="CX139">
        <v>0.0</v>
      </c>
      <c s="64" r="CY139">
        <v>22.3157889999999</v>
      </c>
      <c s="64" r="CZ139">
        <v>3.719298</v>
      </c>
    </row>
    <row customHeight="1" r="140" ht="15.0">
      <c t="s" s="62" r="A140">
        <v>2124</v>
      </c>
      <c t="s" s="62" r="B140">
        <v>2125</v>
      </c>
      <c t="s" s="62" r="C140">
        <v>2126</v>
      </c>
      <c t="s" s="62" r="D140">
        <v>2127</v>
      </c>
      <c t="s" s="62" r="E140">
        <v>2128</v>
      </c>
      <c t="s" s="62" r="F140">
        <v>2129</v>
      </c>
      <c t="s" s="63" r="G140">
        <v>2130</v>
      </c>
      <c t="s" s="62" r="H140">
        <v>2131</v>
      </c>
      <c s="64" r="I140">
        <v>279.0</v>
      </c>
      <c s="64" r="J140">
        <v>249.0</v>
      </c>
      <c s="64" r="K140">
        <v>230.0</v>
      </c>
      <c s="64" r="L140">
        <v>286.0</v>
      </c>
      <c s="64" r="M140">
        <v>318.0</v>
      </c>
      <c s="64" r="N140">
        <v>329.0</v>
      </c>
      <c s="64" r="O140">
        <v>9.64</v>
      </c>
      <c s="64" r="P140">
        <v>48.478723</v>
      </c>
      <c s="64" r="Q140">
        <v>31.6595739999999</v>
      </c>
      <c s="64" r="R140">
        <v>54.4148939999999</v>
      </c>
      <c s="64" r="S140">
        <v>63.319149</v>
      </c>
      <c s="64" r="T140">
        <v>53.4255319999999</v>
      </c>
      <c s="64" r="U140">
        <v>27.7021279999999</v>
      </c>
      <c s="64" r="V140">
        <v>44.0</v>
      </c>
      <c s="64" r="W140">
        <v>28.0</v>
      </c>
      <c s="64" r="X140">
        <v>53.0</v>
      </c>
      <c s="64" r="Y140">
        <v>55.0</v>
      </c>
      <c s="64" r="Z140">
        <v>51.0</v>
      </c>
      <c s="64" r="AA140">
        <v>18.0</v>
      </c>
      <c s="64" r="AB140">
        <v>149.393617</v>
      </c>
      <c s="64" r="AC140">
        <v>31.6595739999999</v>
      </c>
      <c s="64" r="AD140">
        <v>18.797872</v>
      </c>
      <c s="64" r="AE140">
        <v>25.7234039999999</v>
      </c>
      <c s="64" r="AF140">
        <v>33.6382979999999</v>
      </c>
      <c s="64" r="AG140">
        <v>24.734043</v>
      </c>
      <c s="64" r="AH140">
        <v>13.8510639999999</v>
      </c>
      <c s="64" r="AI140">
        <v>0.989361999999999</v>
      </c>
      <c s="64" r="AJ140">
        <v>42.5425529999999</v>
      </c>
      <c s="64" r="AK140">
        <v>74.202128</v>
      </c>
      <c s="64" r="AL140">
        <v>32.6489359999999</v>
      </c>
      <c s="64" r="AM140">
        <v>129.606382999999</v>
      </c>
      <c s="64" r="AN140">
        <v>16.8191489999999</v>
      </c>
      <c s="64" r="AO140">
        <v>12.8617019999999</v>
      </c>
      <c s="64" r="AP140">
        <v>28.691489</v>
      </c>
      <c s="64" r="AQ140">
        <v>29.680851</v>
      </c>
      <c s="64" r="AR140">
        <v>28.691489</v>
      </c>
      <c s="64" r="AS140">
        <v>11.8723399999999</v>
      </c>
      <c s="64" r="AT140">
        <v>0.989361999999999</v>
      </c>
      <c s="64" r="AU140">
        <v>21.765957</v>
      </c>
      <c s="64" r="AV140">
        <v>75.191489</v>
      </c>
      <c s="64" r="AW140">
        <v>32.6489359999999</v>
      </c>
      <c s="64" r="AX140">
        <v>217.659573999999</v>
      </c>
      <c s="64" r="AY140">
        <v>15.829787</v>
      </c>
      <c s="64" r="AZ140">
        <v>11.8723399999999</v>
      </c>
      <c s="64" r="BA140">
        <v>3.957447</v>
      </c>
      <c s="64" r="BB140">
        <v>15.829787</v>
      </c>
      <c s="64" r="BC140">
        <v>27.7021279999999</v>
      </c>
      <c s="64" r="BD140">
        <v>27.7021279999999</v>
      </c>
      <c s="64" r="BE140">
        <v>102.893617</v>
      </c>
      <c s="64" r="BF140">
        <v>11.8723399999999</v>
      </c>
      <c s="64" r="BG140">
        <v>216.0</v>
      </c>
      <c s="64" r="BH140">
        <v>114.765957</v>
      </c>
      <c s="64" r="BI140">
        <v>7.914894</v>
      </c>
      <c s="64" r="BJ140">
        <v>11.8723399999999</v>
      </c>
      <c s="64" r="BK140">
        <v>3.957447</v>
      </c>
      <c s="64" r="BL140">
        <v>7.914894</v>
      </c>
      <c s="64" r="BM140">
        <v>0.0</v>
      </c>
      <c s="64" r="BN140">
        <v>15.829787</v>
      </c>
      <c s="64" r="BO140">
        <v>63.319149</v>
      </c>
      <c s="64" r="BP140">
        <v>3.957447</v>
      </c>
      <c s="64" r="BQ140">
        <v>102.893617</v>
      </c>
      <c s="64" r="BR140">
        <v>7.914894</v>
      </c>
      <c s="64" r="BS140">
        <v>0.0</v>
      </c>
      <c s="64" r="BT140">
        <v>0.0</v>
      </c>
      <c s="64" r="BU140">
        <v>7.914894</v>
      </c>
      <c s="64" r="BV140">
        <v>27.7021279999999</v>
      </c>
      <c s="64" r="BW140">
        <v>11.8723399999999</v>
      </c>
      <c s="64" r="BX140">
        <v>39.574468</v>
      </c>
      <c s="64" r="BY140">
        <v>7.914894</v>
      </c>
      <c s="64" r="BZ140">
        <v>23.744681</v>
      </c>
      <c s="64" r="CA140">
        <v>3.957447</v>
      </c>
      <c s="64" r="CB140">
        <v>0.0</v>
      </c>
      <c s="64" r="CC140">
        <v>0.0</v>
      </c>
      <c s="64" r="CD140">
        <v>3.957447</v>
      </c>
      <c s="64" r="CE140">
        <v>3.957447</v>
      </c>
      <c s="64" r="CF140">
        <v>3.957447</v>
      </c>
      <c s="64" r="CG140">
        <v>0.0</v>
      </c>
      <c s="64" r="CH140">
        <v>7.914894</v>
      </c>
      <c s="64" r="CI140">
        <v>79.148936</v>
      </c>
      <c s="64" r="CJ140">
        <v>3.957447</v>
      </c>
      <c s="64" r="CK140">
        <v>11.8723399999999</v>
      </c>
      <c s="64" r="CL140">
        <v>3.957447</v>
      </c>
      <c s="64" r="CM140">
        <v>7.914894</v>
      </c>
      <c s="64" r="CN140">
        <v>23.744681</v>
      </c>
      <c s="64" r="CO140">
        <v>19.787234</v>
      </c>
      <c s="64" r="CP140">
        <v>3.957447</v>
      </c>
      <c s="64" r="CQ140">
        <v>3.957447</v>
      </c>
      <c s="64" r="CR140">
        <v>114.765957</v>
      </c>
      <c s="64" r="CS140">
        <v>7.914894</v>
      </c>
      <c s="64" r="CT140">
        <v>0.0</v>
      </c>
      <c s="64" r="CU140">
        <v>0.0</v>
      </c>
      <c s="64" r="CV140">
        <v>3.957447</v>
      </c>
      <c s="64" r="CW140">
        <v>0.0</v>
      </c>
      <c s="64" r="CX140">
        <v>3.957447</v>
      </c>
      <c s="64" r="CY140">
        <v>98.93617</v>
      </c>
      <c s="64" r="CZ140">
        <v>0.0</v>
      </c>
    </row>
    <row customHeight="1" r="141" ht="15.0">
      <c t="s" s="62" r="A141">
        <v>2132</v>
      </c>
      <c t="s" s="62" r="B141">
        <v>2133</v>
      </c>
      <c t="s" s="62" r="C141">
        <v>2134</v>
      </c>
      <c t="s" s="62" r="D141">
        <v>2135</v>
      </c>
      <c t="s" s="62" r="E141">
        <v>2136</v>
      </c>
      <c t="s" s="62" r="F141">
        <v>2137</v>
      </c>
      <c t="s" s="63" r="G141">
        <v>2138</v>
      </c>
      <c t="s" s="62" r="H141">
        <v>2139</v>
      </c>
      <c s="64" r="I141">
        <v>217.0</v>
      </c>
      <c s="64" r="J141">
        <v>158.0</v>
      </c>
      <c s="64" r="K141">
        <v>138.0</v>
      </c>
      <c s="64" r="L141">
        <v>175.0</v>
      </c>
      <c s="64" r="M141">
        <v>201.0</v>
      </c>
      <c s="64" r="N141">
        <v>223.0</v>
      </c>
      <c s="64" r="O141">
        <v>10.43</v>
      </c>
      <c s="64" r="P141">
        <v>37.694836</v>
      </c>
      <c s="64" r="Q141">
        <v>34.6384979999999</v>
      </c>
      <c s="64" r="R141">
        <v>44.8262909999999</v>
      </c>
      <c s="64" r="S141">
        <v>52.976526</v>
      </c>
      <c s="64" r="T141">
        <v>33.6197179999999</v>
      </c>
      <c s="64" r="U141">
        <v>13.2441309999999</v>
      </c>
      <c s="64" r="V141">
        <v>20.0</v>
      </c>
      <c s="64" r="W141">
        <v>22.0</v>
      </c>
      <c s="64" r="X141">
        <v>35.0</v>
      </c>
      <c s="64" r="Y141">
        <v>30.0</v>
      </c>
      <c s="64" r="Z141">
        <v>32.0</v>
      </c>
      <c s="64" r="AA141">
        <v>19.0</v>
      </c>
      <c s="64" r="AB141">
        <v>106.971830999999</v>
      </c>
      <c s="64" r="AC141">
        <v>16.300469</v>
      </c>
      <c s="64" r="AD141">
        <v>16.300469</v>
      </c>
      <c s="64" r="AE141">
        <v>23.431925</v>
      </c>
      <c s="64" r="AF141">
        <v>25.469484</v>
      </c>
      <c s="64" r="AG141">
        <v>18.338028</v>
      </c>
      <c s="64" r="AH141">
        <v>6.112676</v>
      </c>
      <c s="64" r="AI141">
        <v>1.018779</v>
      </c>
      <c s="64" r="AJ141">
        <v>23.431925</v>
      </c>
      <c s="64" r="AK141">
        <v>65.2018779999999</v>
      </c>
      <c s="64" r="AL141">
        <v>18.338028</v>
      </c>
      <c s="64" r="AM141">
        <v>110.028169</v>
      </c>
      <c s="64" r="AN141">
        <v>21.394366</v>
      </c>
      <c s="64" r="AO141">
        <v>18.338028</v>
      </c>
      <c s="64" r="AP141">
        <v>21.394366</v>
      </c>
      <c s="64" r="AQ141">
        <v>27.5070419999999</v>
      </c>
      <c s="64" r="AR141">
        <v>15.2816899999999</v>
      </c>
      <c s="64" r="AS141">
        <v>5.093897</v>
      </c>
      <c s="64" r="AT141">
        <v>1.018779</v>
      </c>
      <c s="64" r="AU141">
        <v>28.525822</v>
      </c>
      <c s="64" r="AV141">
        <v>67.2394369999999</v>
      </c>
      <c s="64" r="AW141">
        <v>14.262911</v>
      </c>
      <c s="64" r="AX141">
        <v>187.455399</v>
      </c>
      <c s="64" r="AY141">
        <v>8.150235</v>
      </c>
      <c s="64" r="AZ141">
        <v>8.150235</v>
      </c>
      <c s="64" r="BA141">
        <v>8.150235</v>
      </c>
      <c s="64" r="BB141">
        <v>8.150235</v>
      </c>
      <c s="64" r="BC141">
        <v>44.8262909999999</v>
      </c>
      <c s="64" r="BD141">
        <v>40.7511739999999</v>
      </c>
      <c s="64" r="BE141">
        <v>40.7511739999999</v>
      </c>
      <c s="64" r="BF141">
        <v>28.525822</v>
      </c>
      <c s="64" r="BG141">
        <v>136.0</v>
      </c>
      <c s="64" r="BH141">
        <v>101.877934</v>
      </c>
      <c s="64" r="BI141">
        <v>8.150235</v>
      </c>
      <c s="64" r="BJ141">
        <v>8.150235</v>
      </c>
      <c s="64" r="BK141">
        <v>4.07511699999999</v>
      </c>
      <c s="64" r="BL141">
        <v>4.07511699999999</v>
      </c>
      <c s="64" r="BM141">
        <v>12.225352</v>
      </c>
      <c s="64" r="BN141">
        <v>28.525822</v>
      </c>
      <c s="64" r="BO141">
        <v>20.3755869999999</v>
      </c>
      <c s="64" r="BP141">
        <v>16.300469</v>
      </c>
      <c s="64" r="BQ141">
        <v>85.577465</v>
      </c>
      <c s="64" r="BR141">
        <v>0.0</v>
      </c>
      <c s="64" r="BS141">
        <v>0.0</v>
      </c>
      <c s="64" r="BT141">
        <v>4.07511699999999</v>
      </c>
      <c s="64" r="BU141">
        <v>4.07511699999999</v>
      </c>
      <c s="64" r="BV141">
        <v>32.6009389999999</v>
      </c>
      <c s="64" r="BW141">
        <v>12.225352</v>
      </c>
      <c s="64" r="BX141">
        <v>20.3755869999999</v>
      </c>
      <c s="64" r="BY141">
        <v>12.225352</v>
      </c>
      <c s="64" r="BZ141">
        <v>36.676056</v>
      </c>
      <c s="64" r="CA141">
        <v>0.0</v>
      </c>
      <c s="64" r="CB141">
        <v>0.0</v>
      </c>
      <c s="64" r="CC141">
        <v>0.0</v>
      </c>
      <c s="64" r="CD141">
        <v>0.0</v>
      </c>
      <c s="64" r="CE141">
        <v>0.0</v>
      </c>
      <c s="64" r="CF141">
        <v>8.150235</v>
      </c>
      <c s="64" r="CG141">
        <v>0.0</v>
      </c>
      <c s="64" r="CH141">
        <v>28.525822</v>
      </c>
      <c s="64" r="CI141">
        <v>85.577465</v>
      </c>
      <c s="64" r="CJ141">
        <v>4.07511699999999</v>
      </c>
      <c s="64" r="CK141">
        <v>8.150235</v>
      </c>
      <c s="64" r="CL141">
        <v>8.150235</v>
      </c>
      <c s="64" r="CM141">
        <v>4.07511699999999</v>
      </c>
      <c s="64" r="CN141">
        <v>36.676056</v>
      </c>
      <c s="64" r="CO141">
        <v>24.450704</v>
      </c>
      <c s="64" r="CP141">
        <v>0.0</v>
      </c>
      <c s="64" r="CQ141">
        <v>0.0</v>
      </c>
      <c s="64" r="CR141">
        <v>65.2018779999999</v>
      </c>
      <c s="64" r="CS141">
        <v>4.07511699999999</v>
      </c>
      <c s="64" r="CT141">
        <v>0.0</v>
      </c>
      <c s="64" r="CU141">
        <v>0.0</v>
      </c>
      <c s="64" r="CV141">
        <v>4.07511699999999</v>
      </c>
      <c s="64" r="CW141">
        <v>8.150235</v>
      </c>
      <c s="64" r="CX141">
        <v>8.150235</v>
      </c>
      <c s="64" r="CY141">
        <v>40.7511739999999</v>
      </c>
      <c s="64" r="CZ141">
        <v>0.0</v>
      </c>
    </row>
    <row customHeight="1" r="142" ht="15.0">
      <c t="s" s="62" r="A142">
        <v>2140</v>
      </c>
      <c t="s" s="62" r="B142">
        <v>2141</v>
      </c>
      <c t="s" s="62" r="C142">
        <v>2142</v>
      </c>
      <c t="s" s="62" r="D142">
        <v>2143</v>
      </c>
      <c t="s" s="62" r="E142">
        <v>2144</v>
      </c>
      <c t="s" s="62" r="F142">
        <v>2145</v>
      </c>
      <c t="s" s="63" r="G142">
        <v>2146</v>
      </c>
      <c t="s" s="62" r="H142">
        <v>2147</v>
      </c>
      <c s="64" r="I142">
        <v>8045.0</v>
      </c>
      <c s="64" r="J142">
        <v>7027.0</v>
      </c>
      <c s="64" r="K142">
        <v>6689.0</v>
      </c>
      <c s="64" r="L142">
        <v>6351.0</v>
      </c>
      <c s="64" r="M142">
        <v>6040.0</v>
      </c>
      <c s="64" r="N142">
        <v>5830.0</v>
      </c>
      <c s="64" r="O142">
        <v>33.69</v>
      </c>
      <c s="64" r="P142">
        <v>1404.0</v>
      </c>
      <c s="64" r="Q142">
        <v>1237.0</v>
      </c>
      <c s="64" r="R142">
        <v>1489.0</v>
      </c>
      <c s="64" r="S142">
        <v>1595.0</v>
      </c>
      <c s="64" r="T142">
        <v>1286.0</v>
      </c>
      <c s="64" r="U142">
        <v>1034.0</v>
      </c>
      <c s="64" r="V142">
        <v>1252.0</v>
      </c>
      <c s="64" r="W142">
        <v>1154.0</v>
      </c>
      <c s="64" r="X142">
        <v>1460.0</v>
      </c>
      <c s="64" r="Y142">
        <v>1213.0</v>
      </c>
      <c s="64" r="Z142">
        <v>1209.0</v>
      </c>
      <c s="64" r="AA142">
        <v>739.0</v>
      </c>
      <c s="64" r="AB142">
        <v>3744.0</v>
      </c>
      <c s="64" r="AC142">
        <v>713.0</v>
      </c>
      <c s="64" r="AD142">
        <v>604.0</v>
      </c>
      <c s="64" r="AE142">
        <v>702.0</v>
      </c>
      <c s="64" r="AF142">
        <v>755.0</v>
      </c>
      <c s="64" r="AG142">
        <v>577.0</v>
      </c>
      <c s="64" r="AH142">
        <v>373.0</v>
      </c>
      <c s="64" r="AI142">
        <v>20.0</v>
      </c>
      <c s="64" r="AJ142">
        <v>924.0</v>
      </c>
      <c s="64" r="AK142">
        <v>2098.0</v>
      </c>
      <c s="64" r="AL142">
        <v>722.0</v>
      </c>
      <c s="64" r="AM142">
        <v>4301.0</v>
      </c>
      <c s="64" r="AN142">
        <v>691.0</v>
      </c>
      <c s="64" r="AO142">
        <v>633.0</v>
      </c>
      <c s="64" r="AP142">
        <v>787.0</v>
      </c>
      <c s="64" r="AQ142">
        <v>840.0</v>
      </c>
      <c s="64" r="AR142">
        <v>709.0</v>
      </c>
      <c s="64" r="AS142">
        <v>581.0</v>
      </c>
      <c s="64" r="AT142">
        <v>60.0</v>
      </c>
      <c s="64" r="AU142">
        <v>944.0</v>
      </c>
      <c s="64" r="AV142">
        <v>2298.0</v>
      </c>
      <c s="64" r="AW142">
        <v>1059.0</v>
      </c>
      <c s="64" r="AX142">
        <v>6752.0</v>
      </c>
      <c s="64" r="AY142">
        <v>24.0</v>
      </c>
      <c s="64" r="AZ142">
        <v>224.0</v>
      </c>
      <c s="64" r="BA142">
        <v>236.0</v>
      </c>
      <c s="64" r="BB142">
        <v>628.0</v>
      </c>
      <c s="64" r="BC142">
        <v>1216.0</v>
      </c>
      <c s="64" r="BD142">
        <v>1200.0</v>
      </c>
      <c s="64" r="BE142">
        <v>2224.0</v>
      </c>
      <c s="64" r="BF142">
        <v>1000.0</v>
      </c>
      <c s="64" r="BG142">
        <v>5796.0</v>
      </c>
      <c s="64" r="BH142">
        <v>3076.0</v>
      </c>
      <c s="64" r="BI142">
        <v>16.0</v>
      </c>
      <c s="64" r="BJ142">
        <v>180.0</v>
      </c>
      <c s="64" r="BK142">
        <v>152.0</v>
      </c>
      <c s="64" r="BL142">
        <v>332.0</v>
      </c>
      <c s="64" r="BM142">
        <v>224.0</v>
      </c>
      <c s="64" r="BN142">
        <v>900.0</v>
      </c>
      <c s="64" r="BO142">
        <v>988.0</v>
      </c>
      <c s="64" r="BP142">
        <v>284.0</v>
      </c>
      <c s="64" r="BQ142">
        <v>3676.0</v>
      </c>
      <c s="64" r="BR142">
        <v>8.0</v>
      </c>
      <c s="64" r="BS142">
        <v>44.0</v>
      </c>
      <c s="64" r="BT142">
        <v>84.0</v>
      </c>
      <c s="64" r="BU142">
        <v>296.0</v>
      </c>
      <c s="64" r="BV142">
        <v>992.0</v>
      </c>
      <c s="64" r="BW142">
        <v>300.0</v>
      </c>
      <c s="64" r="BX142">
        <v>1236.0</v>
      </c>
      <c s="64" r="BY142">
        <v>716.0</v>
      </c>
      <c s="64" r="BZ142">
        <v>972.0</v>
      </c>
      <c s="64" r="CA142">
        <v>4.0</v>
      </c>
      <c s="64" r="CB142">
        <v>20.0</v>
      </c>
      <c s="64" r="CC142">
        <v>4.0</v>
      </c>
      <c s="64" r="CD142">
        <v>40.0</v>
      </c>
      <c s="64" r="CE142">
        <v>176.0</v>
      </c>
      <c s="64" r="CF142">
        <v>196.0</v>
      </c>
      <c s="64" r="CG142">
        <v>0.0</v>
      </c>
      <c s="64" r="CH142">
        <v>532.0</v>
      </c>
      <c s="64" r="CI142">
        <v>2984.0</v>
      </c>
      <c s="64" r="CJ142">
        <v>20.0</v>
      </c>
      <c s="64" r="CK142">
        <v>156.0</v>
      </c>
      <c s="64" r="CL142">
        <v>188.0</v>
      </c>
      <c s="64" r="CM142">
        <v>512.0</v>
      </c>
      <c s="64" r="CN142">
        <v>892.0</v>
      </c>
      <c s="64" r="CO142">
        <v>904.0</v>
      </c>
      <c s="64" r="CP142">
        <v>8.0</v>
      </c>
      <c s="64" r="CQ142">
        <v>304.0</v>
      </c>
      <c s="64" r="CR142">
        <v>2796.0</v>
      </c>
      <c s="64" r="CS142">
        <v>0.0</v>
      </c>
      <c s="64" r="CT142">
        <v>48.0</v>
      </c>
      <c s="64" r="CU142">
        <v>44.0</v>
      </c>
      <c s="64" r="CV142">
        <v>76.0</v>
      </c>
      <c s="64" r="CW142">
        <v>148.0</v>
      </c>
      <c s="64" r="CX142">
        <v>100.0</v>
      </c>
      <c s="64" r="CY142">
        <v>2216.0</v>
      </c>
      <c s="64" r="CZ142">
        <v>164.0</v>
      </c>
    </row>
    <row customHeight="1" r="143" ht="15.0">
      <c t="s" s="62" r="A143">
        <v>2148</v>
      </c>
      <c t="s" s="62" r="B143">
        <v>2149</v>
      </c>
      <c t="s" s="62" r="C143">
        <v>2150</v>
      </c>
      <c t="s" s="62" r="D143">
        <v>2151</v>
      </c>
      <c t="s" s="62" r="E143">
        <v>2152</v>
      </c>
      <c t="s" s="62" r="F143">
        <v>2153</v>
      </c>
      <c t="s" s="63" r="G143">
        <v>2154</v>
      </c>
      <c t="s" s="62" r="H143">
        <v>2155</v>
      </c>
      <c s="64" r="I143">
        <v>92.0</v>
      </c>
      <c s="64" r="J143">
        <v>65.0</v>
      </c>
      <c s="64" r="K143">
        <v>70.0</v>
      </c>
      <c s="64" r="L143">
        <v>84.0</v>
      </c>
      <c s="64" r="M143">
        <v>90.0</v>
      </c>
      <c s="64" r="N143">
        <v>92.0</v>
      </c>
      <c s="64" r="O143">
        <v>3.4</v>
      </c>
      <c s="64" r="P143">
        <v>24.1251399999999</v>
      </c>
      <c s="64" r="Q143">
        <v>11.1346799999999</v>
      </c>
      <c s="64" r="R143">
        <v>19.48569</v>
      </c>
      <c s="64" r="S143">
        <v>17.768799</v>
      </c>
      <c s="64" r="T143">
        <v>13.91835</v>
      </c>
      <c s="64" r="U143">
        <v>5.56733999999999</v>
      </c>
      <c s="64" r="V143">
        <v>9.0</v>
      </c>
      <c s="64" r="W143">
        <v>5.0</v>
      </c>
      <c s="64" r="X143">
        <v>16.0</v>
      </c>
      <c s="64" r="Y143">
        <v>12.0</v>
      </c>
      <c s="64" r="Z143">
        <v>18.0</v>
      </c>
      <c s="64" r="AA143">
        <v>5.0</v>
      </c>
      <c s="64" r="AB143">
        <v>40.896605</v>
      </c>
      <c s="64" r="AC143">
        <v>10.20679</v>
      </c>
      <c s="64" r="AD143">
        <v>4.63945</v>
      </c>
      <c s="64" r="AE143">
        <v>9.2789</v>
      </c>
      <c s="64" r="AF143">
        <v>10.276235</v>
      </c>
      <c s="64" r="AG143">
        <v>4.63945</v>
      </c>
      <c s="64" r="AH143">
        <v>0.0</v>
      </c>
      <c s="64" r="AI143">
        <v>1.85578</v>
      </c>
      <c s="64" r="AJ143">
        <v>12.99046</v>
      </c>
      <c s="64" r="AK143">
        <v>22.338805</v>
      </c>
      <c s="64" r="AL143">
        <v>5.56733999999999</v>
      </c>
      <c s="64" r="AM143">
        <v>51.1033949999999</v>
      </c>
      <c s="64" r="AN143">
        <v>13.91835</v>
      </c>
      <c s="64" r="AO143">
        <v>6.49523</v>
      </c>
      <c s="64" r="AP143">
        <v>10.20679</v>
      </c>
      <c s="64" r="AQ143">
        <v>7.49256499999999</v>
      </c>
      <c s="64" r="AR143">
        <v>9.2789</v>
      </c>
      <c s="64" r="AS143">
        <v>3.71156</v>
      </c>
      <c s="64" r="AT143">
        <v>0.0</v>
      </c>
      <c s="64" r="AU143">
        <v>17.6299099999999</v>
      </c>
      <c s="64" r="AV143">
        <v>24.194585</v>
      </c>
      <c s="64" r="AW143">
        <v>9.2789</v>
      </c>
      <c s="64" r="AX143">
        <v>70.5196409999999</v>
      </c>
      <c s="64" r="AY143">
        <v>7.42311999999999</v>
      </c>
      <c s="64" r="AZ143">
        <v>3.71156</v>
      </c>
      <c s="64" r="BA143">
        <v>11.1346799999999</v>
      </c>
      <c s="64" r="BB143">
        <v>22.2693599999999</v>
      </c>
      <c s="64" r="BC143">
        <v>7.42311999999999</v>
      </c>
      <c s="64" r="BD143">
        <v>3.71156</v>
      </c>
      <c s="64" r="BE143">
        <v>14.84624</v>
      </c>
      <c s="64" r="BF143">
        <v>0.0</v>
      </c>
      <c s="64" r="BG143">
        <v>60.0</v>
      </c>
      <c s="64" r="BH143">
        <v>29.69248</v>
      </c>
      <c s="64" r="BI143">
        <v>7.42311999999999</v>
      </c>
      <c s="64" r="BJ143">
        <v>3.71156</v>
      </c>
      <c s="64" r="BK143">
        <v>3.71156</v>
      </c>
      <c s="64" r="BL143">
        <v>3.71156</v>
      </c>
      <c s="64" r="BM143">
        <v>0.0</v>
      </c>
      <c s="64" r="BN143">
        <v>3.71156</v>
      </c>
      <c s="64" r="BO143">
        <v>7.42311999999999</v>
      </c>
      <c s="64" r="BP143">
        <v>0.0</v>
      </c>
      <c s="64" r="BQ143">
        <v>40.8271599999999</v>
      </c>
      <c s="64" r="BR143">
        <v>0.0</v>
      </c>
      <c s="64" r="BS143">
        <v>0.0</v>
      </c>
      <c s="64" r="BT143">
        <v>7.42311999999999</v>
      </c>
      <c s="64" r="BU143">
        <v>18.5578</v>
      </c>
      <c s="64" r="BV143">
        <v>7.42311999999999</v>
      </c>
      <c s="64" r="BW143">
        <v>0.0</v>
      </c>
      <c s="64" r="BX143">
        <v>7.42311999999999</v>
      </c>
      <c s="64" r="BY143">
        <v>0.0</v>
      </c>
      <c s="64" r="BZ143">
        <v>3.71156</v>
      </c>
      <c s="64" r="CA143">
        <v>0.0</v>
      </c>
      <c s="64" r="CB143">
        <v>0.0</v>
      </c>
      <c s="64" r="CC143">
        <v>0.0</v>
      </c>
      <c s="64" r="CD143">
        <v>0.0</v>
      </c>
      <c s="64" r="CE143">
        <v>3.71156</v>
      </c>
      <c s="64" r="CF143">
        <v>0.0</v>
      </c>
      <c s="64" r="CG143">
        <v>0.0</v>
      </c>
      <c s="64" r="CH143">
        <v>0.0</v>
      </c>
      <c s="64" r="CI143">
        <v>37.1156</v>
      </c>
      <c s="64" r="CJ143">
        <v>0.0</v>
      </c>
      <c s="64" r="CK143">
        <v>3.71156</v>
      </c>
      <c s="64" r="CL143">
        <v>11.1346799999999</v>
      </c>
      <c s="64" r="CM143">
        <v>14.84624</v>
      </c>
      <c s="64" r="CN143">
        <v>0.0</v>
      </c>
      <c s="64" r="CO143">
        <v>3.71156</v>
      </c>
      <c s="64" r="CP143">
        <v>3.71156</v>
      </c>
      <c s="64" r="CQ143">
        <v>0.0</v>
      </c>
      <c s="64" r="CR143">
        <v>29.69248</v>
      </c>
      <c s="64" r="CS143">
        <v>7.42311999999999</v>
      </c>
      <c s="64" r="CT143">
        <v>0.0</v>
      </c>
      <c s="64" r="CU143">
        <v>0.0</v>
      </c>
      <c s="64" r="CV143">
        <v>7.42311999999999</v>
      </c>
      <c s="64" r="CW143">
        <v>3.71156</v>
      </c>
      <c s="64" r="CX143">
        <v>0.0</v>
      </c>
      <c s="64" r="CY143">
        <v>11.1346799999999</v>
      </c>
      <c s="64" r="CZ143">
        <v>0.0</v>
      </c>
    </row>
    <row customHeight="1" r="144" ht="15.0">
      <c t="s" s="62" r="A144">
        <v>2156</v>
      </c>
      <c t="s" s="62" r="B144">
        <v>2157</v>
      </c>
      <c t="s" s="62" r="C144">
        <v>2158</v>
      </c>
      <c t="s" s="62" r="D144">
        <v>2159</v>
      </c>
      <c t="s" s="62" r="E144">
        <v>2160</v>
      </c>
      <c t="s" s="62" r="F144">
        <v>2161</v>
      </c>
      <c t="s" s="63" r="G144">
        <v>2162</v>
      </c>
      <c t="s" s="62" r="H144">
        <v>2163</v>
      </c>
      <c s="64" r="I144">
        <v>4246.0</v>
      </c>
      <c s="64" r="J144">
        <v>2856.0</v>
      </c>
      <c s="64" r="K144">
        <v>2508.0</v>
      </c>
      <c s="64" r="L144">
        <v>2205.0</v>
      </c>
      <c s="64" r="M144">
        <v>1842.0</v>
      </c>
      <c s="64" r="N144">
        <v>1560.0</v>
      </c>
      <c s="64" r="O144">
        <v>8.02</v>
      </c>
      <c s="64" r="P144">
        <v>904.0</v>
      </c>
      <c s="64" r="Q144">
        <v>722.0</v>
      </c>
      <c s="64" r="R144">
        <v>1017.0</v>
      </c>
      <c s="64" r="S144">
        <v>690.0</v>
      </c>
      <c s="64" r="T144">
        <v>508.0</v>
      </c>
      <c s="64" r="U144">
        <v>405.0</v>
      </c>
      <c s="64" r="V144">
        <v>565.0</v>
      </c>
      <c s="64" r="W144">
        <v>558.0</v>
      </c>
      <c s="64" r="X144">
        <v>598.0</v>
      </c>
      <c s="64" r="Y144">
        <v>516.0</v>
      </c>
      <c s="64" r="Z144">
        <v>359.0</v>
      </c>
      <c s="64" r="AA144">
        <v>260.0</v>
      </c>
      <c s="64" r="AB144">
        <v>1976.0</v>
      </c>
      <c s="64" r="AC144">
        <v>452.0</v>
      </c>
      <c s="64" r="AD144">
        <v>361.0</v>
      </c>
      <c s="64" r="AE144">
        <v>494.0</v>
      </c>
      <c s="64" r="AF144">
        <v>308.0</v>
      </c>
      <c s="64" r="AG144">
        <v>239.0</v>
      </c>
      <c s="64" r="AH144">
        <v>112.0</v>
      </c>
      <c s="64" r="AI144">
        <v>10.0</v>
      </c>
      <c s="64" r="AJ144">
        <v>581.0</v>
      </c>
      <c s="64" r="AK144">
        <v>1153.0</v>
      </c>
      <c s="64" r="AL144">
        <v>242.0</v>
      </c>
      <c s="64" r="AM144">
        <v>2270.0</v>
      </c>
      <c s="64" r="AN144">
        <v>452.0</v>
      </c>
      <c s="64" r="AO144">
        <v>361.0</v>
      </c>
      <c s="64" r="AP144">
        <v>523.0</v>
      </c>
      <c s="64" r="AQ144">
        <v>382.0</v>
      </c>
      <c s="64" r="AR144">
        <v>269.0</v>
      </c>
      <c s="64" r="AS144">
        <v>253.0</v>
      </c>
      <c s="64" r="AT144">
        <v>30.0</v>
      </c>
      <c s="64" r="AU144">
        <v>563.0</v>
      </c>
      <c s="64" r="AV144">
        <v>1277.0</v>
      </c>
      <c s="64" r="AW144">
        <v>430.0</v>
      </c>
      <c s="64" r="AX144">
        <v>3376.0</v>
      </c>
      <c s="64" r="AY144">
        <v>12.0</v>
      </c>
      <c s="64" r="AZ144">
        <v>124.0</v>
      </c>
      <c s="64" r="BA144">
        <v>196.0</v>
      </c>
      <c s="64" r="BB144">
        <v>468.0</v>
      </c>
      <c s="64" r="BC144">
        <v>768.0</v>
      </c>
      <c s="64" r="BD144">
        <v>468.0</v>
      </c>
      <c s="64" r="BE144">
        <v>940.0</v>
      </c>
      <c s="64" r="BF144">
        <v>400.0</v>
      </c>
      <c s="64" r="BG144">
        <v>2264.0</v>
      </c>
      <c s="64" r="BH144">
        <v>1500.0</v>
      </c>
      <c s="64" r="BI144">
        <v>4.0</v>
      </c>
      <c s="64" r="BJ144">
        <v>100.0</v>
      </c>
      <c s="64" r="BK144">
        <v>96.0</v>
      </c>
      <c s="64" r="BL144">
        <v>252.0</v>
      </c>
      <c s="64" r="BM144">
        <v>136.0</v>
      </c>
      <c s="64" r="BN144">
        <v>396.0</v>
      </c>
      <c s="64" r="BO144">
        <v>364.0</v>
      </c>
      <c s="64" r="BP144">
        <v>152.0</v>
      </c>
      <c s="64" r="BQ144">
        <v>1876.0</v>
      </c>
      <c s="64" r="BR144">
        <v>8.0</v>
      </c>
      <c s="64" r="BS144">
        <v>24.0</v>
      </c>
      <c s="64" r="BT144">
        <v>100.0</v>
      </c>
      <c s="64" r="BU144">
        <v>216.0</v>
      </c>
      <c s="64" r="BV144">
        <v>632.0</v>
      </c>
      <c s="64" r="BW144">
        <v>72.0</v>
      </c>
      <c s="64" r="BX144">
        <v>576.0</v>
      </c>
      <c s="64" r="BY144">
        <v>248.0</v>
      </c>
      <c s="64" r="BZ144">
        <v>464.0</v>
      </c>
      <c s="64" r="CA144">
        <v>0.0</v>
      </c>
      <c s="64" r="CB144">
        <v>0.0</v>
      </c>
      <c s="64" r="CC144">
        <v>0.0</v>
      </c>
      <c s="64" r="CD144">
        <v>36.0</v>
      </c>
      <c s="64" r="CE144">
        <v>104.0</v>
      </c>
      <c s="64" r="CF144">
        <v>84.0</v>
      </c>
      <c s="64" r="CG144">
        <v>0.0</v>
      </c>
      <c s="64" r="CH144">
        <v>240.0</v>
      </c>
      <c s="64" r="CI144">
        <v>1696.0</v>
      </c>
      <c s="64" r="CJ144">
        <v>0.0</v>
      </c>
      <c s="64" r="CK144">
        <v>112.0</v>
      </c>
      <c s="64" r="CL144">
        <v>164.0</v>
      </c>
      <c s="64" r="CM144">
        <v>408.0</v>
      </c>
      <c s="64" r="CN144">
        <v>580.0</v>
      </c>
      <c s="64" r="CO144">
        <v>336.0</v>
      </c>
      <c s="64" r="CP144">
        <v>4.0</v>
      </c>
      <c s="64" r="CQ144">
        <v>92.0</v>
      </c>
      <c s="64" r="CR144">
        <v>1216.0</v>
      </c>
      <c s="64" r="CS144">
        <v>12.0</v>
      </c>
      <c s="64" r="CT144">
        <v>12.0</v>
      </c>
      <c s="64" r="CU144">
        <v>32.0</v>
      </c>
      <c s="64" r="CV144">
        <v>24.0</v>
      </c>
      <c s="64" r="CW144">
        <v>84.0</v>
      </c>
      <c s="64" r="CX144">
        <v>48.0</v>
      </c>
      <c s="64" r="CY144">
        <v>936.0</v>
      </c>
      <c s="64" r="CZ144">
        <v>68.0</v>
      </c>
    </row>
    <row customHeight="1" r="145" ht="15.0">
      <c t="s" s="62" r="A145">
        <v>2164</v>
      </c>
      <c t="s" s="62" r="B145">
        <v>2165</v>
      </c>
      <c t="s" s="62" r="C145">
        <v>2166</v>
      </c>
      <c t="s" s="62" r="D145">
        <v>2167</v>
      </c>
      <c t="s" s="62" r="E145">
        <v>2168</v>
      </c>
      <c t="s" s="62" r="F145">
        <v>2169</v>
      </c>
      <c t="s" s="63" r="G145">
        <v>2170</v>
      </c>
      <c t="s" s="62" r="H145">
        <v>2171</v>
      </c>
      <c s="64" r="I145">
        <v>499.0</v>
      </c>
      <c s="64" r="J145">
        <v>382.0</v>
      </c>
      <c s="64" r="K145">
        <v>349.0</v>
      </c>
      <c s="64" r="L145">
        <v>288.0</v>
      </c>
      <c s="64" r="M145">
        <v>235.0</v>
      </c>
      <c s="64" r="N145">
        <v>226.0</v>
      </c>
      <c s="64" r="O145">
        <v>4.62</v>
      </c>
      <c s="64" r="P145">
        <v>114.0</v>
      </c>
      <c s="64" r="Q145">
        <v>62.0</v>
      </c>
      <c s="64" r="R145">
        <v>112.0</v>
      </c>
      <c s="64" r="S145">
        <v>125.0</v>
      </c>
      <c s="64" r="T145">
        <v>58.0</v>
      </c>
      <c s="64" r="U145">
        <v>28.0</v>
      </c>
      <c s="64" r="V145">
        <v>86.0</v>
      </c>
      <c s="64" r="W145">
        <v>63.0</v>
      </c>
      <c s="64" r="X145">
        <v>100.0</v>
      </c>
      <c s="64" r="Y145">
        <v>81.0</v>
      </c>
      <c s="64" r="Z145">
        <v>41.0</v>
      </c>
      <c s="64" r="AA145">
        <v>11.0</v>
      </c>
      <c s="64" r="AB145">
        <v>254.0</v>
      </c>
      <c s="64" r="AC145">
        <v>63.0</v>
      </c>
      <c s="64" r="AD145">
        <v>33.0</v>
      </c>
      <c s="64" r="AE145">
        <v>53.0</v>
      </c>
      <c s="64" r="AF145">
        <v>62.0</v>
      </c>
      <c s="64" r="AG145">
        <v>30.0</v>
      </c>
      <c s="64" r="AH145">
        <v>13.0</v>
      </c>
      <c s="64" r="AI145">
        <v>0.0</v>
      </c>
      <c s="64" r="AJ145">
        <v>77.0</v>
      </c>
      <c s="64" r="AK145">
        <v>147.0</v>
      </c>
      <c s="64" r="AL145">
        <v>30.0</v>
      </c>
      <c s="64" r="AM145">
        <v>245.0</v>
      </c>
      <c s="64" r="AN145">
        <v>51.0</v>
      </c>
      <c s="64" r="AO145">
        <v>29.0</v>
      </c>
      <c s="64" r="AP145">
        <v>59.0</v>
      </c>
      <c s="64" r="AQ145">
        <v>63.0</v>
      </c>
      <c s="64" r="AR145">
        <v>28.0</v>
      </c>
      <c s="64" r="AS145">
        <v>15.0</v>
      </c>
      <c s="64" r="AT145">
        <v>0.0</v>
      </c>
      <c s="64" r="AU145">
        <v>60.0</v>
      </c>
      <c s="64" r="AV145">
        <v>153.0</v>
      </c>
      <c s="64" r="AW145">
        <v>32.0</v>
      </c>
      <c s="64" r="AX145">
        <v>380.0</v>
      </c>
      <c s="64" r="AY145">
        <v>0.0</v>
      </c>
      <c s="64" r="AZ145">
        <v>20.0</v>
      </c>
      <c s="64" r="BA145">
        <v>36.0</v>
      </c>
      <c s="64" r="BB145">
        <v>96.0</v>
      </c>
      <c s="64" r="BC145">
        <v>68.0</v>
      </c>
      <c s="64" r="BD145">
        <v>44.0</v>
      </c>
      <c s="64" r="BE145">
        <v>76.0</v>
      </c>
      <c s="64" r="BF145">
        <v>40.0</v>
      </c>
      <c s="64" r="BG145">
        <v>292.0</v>
      </c>
      <c s="64" r="BH145">
        <v>180.0</v>
      </c>
      <c s="64" r="BI145">
        <v>0.0</v>
      </c>
      <c s="64" r="BJ145">
        <v>20.0</v>
      </c>
      <c s="64" r="BK145">
        <v>16.0</v>
      </c>
      <c s="64" r="BL145">
        <v>44.0</v>
      </c>
      <c s="64" r="BM145">
        <v>20.0</v>
      </c>
      <c s="64" r="BN145">
        <v>36.0</v>
      </c>
      <c s="64" r="BO145">
        <v>40.0</v>
      </c>
      <c s="64" r="BP145">
        <v>4.0</v>
      </c>
      <c s="64" r="BQ145">
        <v>200.0</v>
      </c>
      <c s="64" r="BR145">
        <v>0.0</v>
      </c>
      <c s="64" r="BS145">
        <v>0.0</v>
      </c>
      <c s="64" r="BT145">
        <v>20.0</v>
      </c>
      <c s="64" r="BU145">
        <v>52.0</v>
      </c>
      <c s="64" r="BV145">
        <v>48.0</v>
      </c>
      <c s="64" r="BW145">
        <v>8.0</v>
      </c>
      <c s="64" r="BX145">
        <v>36.0</v>
      </c>
      <c s="64" r="BY145">
        <v>36.0</v>
      </c>
      <c s="64" r="BZ145">
        <v>36.0</v>
      </c>
      <c s="64" r="CA145">
        <v>0.0</v>
      </c>
      <c s="64" r="CB145">
        <v>0.0</v>
      </c>
      <c s="64" r="CC145">
        <v>0.0</v>
      </c>
      <c s="64" r="CD145">
        <v>0.0</v>
      </c>
      <c s="64" r="CE145">
        <v>8.0</v>
      </c>
      <c s="64" r="CF145">
        <v>20.0</v>
      </c>
      <c s="64" r="CG145">
        <v>0.0</v>
      </c>
      <c s="64" r="CH145">
        <v>8.0</v>
      </c>
      <c s="64" r="CI145">
        <v>216.0</v>
      </c>
      <c s="64" r="CJ145">
        <v>0.0</v>
      </c>
      <c s="64" r="CK145">
        <v>20.0</v>
      </c>
      <c s="64" r="CL145">
        <v>20.0</v>
      </c>
      <c s="64" r="CM145">
        <v>96.0</v>
      </c>
      <c s="64" r="CN145">
        <v>48.0</v>
      </c>
      <c s="64" r="CO145">
        <v>12.0</v>
      </c>
      <c s="64" r="CP145">
        <v>0.0</v>
      </c>
      <c s="64" r="CQ145">
        <v>20.0</v>
      </c>
      <c s="64" r="CR145">
        <v>128.0</v>
      </c>
      <c s="64" r="CS145">
        <v>0.0</v>
      </c>
      <c s="64" r="CT145">
        <v>0.0</v>
      </c>
      <c s="64" r="CU145">
        <v>16.0</v>
      </c>
      <c s="64" r="CV145">
        <v>0.0</v>
      </c>
      <c s="64" r="CW145">
        <v>12.0</v>
      </c>
      <c s="64" r="CX145">
        <v>12.0</v>
      </c>
      <c s="64" r="CY145">
        <v>76.0</v>
      </c>
      <c s="64" r="CZ145">
        <v>12.0</v>
      </c>
    </row>
    <row customHeight="1" r="146" ht="15.0">
      <c t="s" s="62" r="A146">
        <v>2172</v>
      </c>
      <c t="s" s="62" r="B146">
        <v>2173</v>
      </c>
      <c t="s" s="62" r="C146">
        <v>2174</v>
      </c>
      <c t="s" s="62" r="D146">
        <v>2175</v>
      </c>
      <c t="s" s="62" r="E146">
        <v>2176</v>
      </c>
      <c t="s" s="62" r="F146">
        <v>2177</v>
      </c>
      <c t="s" s="63" r="G146">
        <v>2178</v>
      </c>
      <c t="s" s="62" r="H146">
        <v>2179</v>
      </c>
      <c s="64" r="I146">
        <v>1324.0</v>
      </c>
      <c s="64" r="J146">
        <v>1049.0</v>
      </c>
      <c s="64" r="K146">
        <v>1045.0</v>
      </c>
      <c s="64" r="L146">
        <v>832.0</v>
      </c>
      <c s="64" r="M146">
        <v>531.0</v>
      </c>
      <c s="64" r="N146">
        <v>481.0</v>
      </c>
      <c s="64" r="O146">
        <v>10.3</v>
      </c>
      <c s="64" r="P146">
        <v>303.0</v>
      </c>
      <c s="64" r="Q146">
        <v>182.0</v>
      </c>
      <c s="64" r="R146">
        <v>338.0</v>
      </c>
      <c s="64" r="S146">
        <v>265.0</v>
      </c>
      <c s="64" r="T146">
        <v>163.0</v>
      </c>
      <c s="64" r="U146">
        <v>73.0</v>
      </c>
      <c s="64" r="V146">
        <v>224.0</v>
      </c>
      <c s="64" r="W146">
        <v>184.0</v>
      </c>
      <c s="64" r="X146">
        <v>255.0</v>
      </c>
      <c s="64" r="Y146">
        <v>212.0</v>
      </c>
      <c s="64" r="Z146">
        <v>124.0</v>
      </c>
      <c s="64" r="AA146">
        <v>50.0</v>
      </c>
      <c s="64" r="AB146">
        <v>644.0</v>
      </c>
      <c s="64" r="AC146">
        <v>146.0</v>
      </c>
      <c s="64" r="AD146">
        <v>74.0</v>
      </c>
      <c s="64" r="AE146">
        <v>175.0</v>
      </c>
      <c s="64" r="AF146">
        <v>136.0</v>
      </c>
      <c s="64" r="AG146">
        <v>88.0</v>
      </c>
      <c s="64" r="AH146">
        <v>24.0</v>
      </c>
      <c s="64" r="AI146">
        <v>1.0</v>
      </c>
      <c s="64" r="AJ146">
        <v>170.0</v>
      </c>
      <c s="64" r="AK146">
        <v>406.0</v>
      </c>
      <c s="64" r="AL146">
        <v>68.0</v>
      </c>
      <c s="64" r="AM146">
        <v>680.0</v>
      </c>
      <c s="64" r="AN146">
        <v>157.0</v>
      </c>
      <c s="64" r="AO146">
        <v>108.0</v>
      </c>
      <c s="64" r="AP146">
        <v>163.0</v>
      </c>
      <c s="64" r="AQ146">
        <v>129.0</v>
      </c>
      <c s="64" r="AR146">
        <v>75.0</v>
      </c>
      <c s="64" r="AS146">
        <v>45.0</v>
      </c>
      <c s="64" r="AT146">
        <v>3.0</v>
      </c>
      <c s="64" r="AU146">
        <v>199.0</v>
      </c>
      <c s="64" r="AV146">
        <v>396.0</v>
      </c>
      <c s="64" r="AW146">
        <v>85.0</v>
      </c>
      <c s="64" r="AX146">
        <v>1012.0</v>
      </c>
      <c s="64" r="AY146">
        <v>24.0</v>
      </c>
      <c s="64" r="AZ146">
        <v>48.0</v>
      </c>
      <c s="64" r="BA146">
        <v>40.0</v>
      </c>
      <c s="64" r="BB146">
        <v>120.0</v>
      </c>
      <c s="64" r="BC146">
        <v>200.0</v>
      </c>
      <c s="64" r="BD146">
        <v>196.0</v>
      </c>
      <c s="64" r="BE146">
        <v>256.0</v>
      </c>
      <c s="64" r="BF146">
        <v>128.0</v>
      </c>
      <c s="64" r="BG146">
        <v>800.0</v>
      </c>
      <c s="64" r="BH146">
        <v>496.0</v>
      </c>
      <c s="64" r="BI146">
        <v>16.0</v>
      </c>
      <c s="64" r="BJ146">
        <v>36.0</v>
      </c>
      <c s="64" r="BK146">
        <v>16.0</v>
      </c>
      <c s="64" r="BL146">
        <v>76.0</v>
      </c>
      <c s="64" r="BM146">
        <v>32.0</v>
      </c>
      <c s="64" r="BN146">
        <v>160.0</v>
      </c>
      <c s="64" r="BO146">
        <v>112.0</v>
      </c>
      <c s="64" r="BP146">
        <v>48.0</v>
      </c>
      <c s="64" r="BQ146">
        <v>516.0</v>
      </c>
      <c s="64" r="BR146">
        <v>8.0</v>
      </c>
      <c s="64" r="BS146">
        <v>12.0</v>
      </c>
      <c s="64" r="BT146">
        <v>24.0</v>
      </c>
      <c s="64" r="BU146">
        <v>44.0</v>
      </c>
      <c s="64" r="BV146">
        <v>168.0</v>
      </c>
      <c s="64" r="BW146">
        <v>36.0</v>
      </c>
      <c s="64" r="BX146">
        <v>144.0</v>
      </c>
      <c s="64" r="BY146">
        <v>80.0</v>
      </c>
      <c s="64" r="BZ146">
        <v>104.0</v>
      </c>
      <c s="64" r="CA146">
        <v>0.0</v>
      </c>
      <c s="64" r="CB146">
        <v>0.0</v>
      </c>
      <c s="64" r="CC146">
        <v>0.0</v>
      </c>
      <c s="64" r="CD146">
        <v>4.0</v>
      </c>
      <c s="64" r="CE146">
        <v>12.0</v>
      </c>
      <c s="64" r="CF146">
        <v>24.0</v>
      </c>
      <c s="64" r="CG146">
        <v>0.0</v>
      </c>
      <c s="64" r="CH146">
        <v>64.0</v>
      </c>
      <c s="64" r="CI146">
        <v>548.0</v>
      </c>
      <c s="64" r="CJ146">
        <v>12.0</v>
      </c>
      <c s="64" r="CK146">
        <v>36.0</v>
      </c>
      <c s="64" r="CL146">
        <v>40.0</v>
      </c>
      <c s="64" r="CM146">
        <v>100.0</v>
      </c>
      <c s="64" r="CN146">
        <v>160.0</v>
      </c>
      <c s="64" r="CO146">
        <v>156.0</v>
      </c>
      <c s="64" r="CP146">
        <v>0.0</v>
      </c>
      <c s="64" r="CQ146">
        <v>44.0</v>
      </c>
      <c s="64" r="CR146">
        <v>360.0</v>
      </c>
      <c s="64" r="CS146">
        <v>12.0</v>
      </c>
      <c s="64" r="CT146">
        <v>12.0</v>
      </c>
      <c s="64" r="CU146">
        <v>0.0</v>
      </c>
      <c s="64" r="CV146">
        <v>16.0</v>
      </c>
      <c s="64" r="CW146">
        <v>28.0</v>
      </c>
      <c s="64" r="CX146">
        <v>16.0</v>
      </c>
      <c s="64" r="CY146">
        <v>256.0</v>
      </c>
      <c s="64" r="CZ146">
        <v>20.0</v>
      </c>
    </row>
    <row customHeight="1" r="147" ht="15.0">
      <c t="s" s="62" r="A147">
        <v>2180</v>
      </c>
      <c t="s" s="62" r="B147">
        <v>2181</v>
      </c>
      <c t="s" s="62" r="C147">
        <v>2182</v>
      </c>
      <c t="s" s="62" r="D147">
        <v>2183</v>
      </c>
      <c t="s" s="62" r="E147">
        <v>2184</v>
      </c>
      <c t="s" s="62" r="F147">
        <v>2185</v>
      </c>
      <c t="s" s="63" r="G147">
        <v>2186</v>
      </c>
      <c t="s" s="62" r="H147">
        <v>2187</v>
      </c>
      <c s="64" r="I147">
        <v>2067.0</v>
      </c>
      <c s="64" r="J147">
        <v>1787.0</v>
      </c>
      <c s="64" r="K147">
        <v>1701.0</v>
      </c>
      <c s="64" r="L147">
        <v>1398.0</v>
      </c>
      <c s="64" r="M147">
        <v>1115.0</v>
      </c>
      <c s="64" r="N147">
        <v>987.0</v>
      </c>
      <c s="64" r="O147">
        <v>8.92</v>
      </c>
      <c s="64" r="P147">
        <v>439.030173999999</v>
      </c>
      <c s="64" r="Q147">
        <v>323.054003</v>
      </c>
      <c s="64" r="R147">
        <v>471.644669</v>
      </c>
      <c s="64" r="S147">
        <v>435.943059</v>
      </c>
      <c s="64" r="T147">
        <v>280.438725999999</v>
      </c>
      <c s="64" r="U147">
        <v>116.889369</v>
      </c>
      <c s="64" r="V147">
        <v>337.0</v>
      </c>
      <c s="64" r="W147">
        <v>339.0</v>
      </c>
      <c s="64" r="X147">
        <v>426.0</v>
      </c>
      <c s="64" r="Y147">
        <v>395.0</v>
      </c>
      <c s="64" r="Z147">
        <v>207.0</v>
      </c>
      <c s="64" r="AA147">
        <v>83.0</v>
      </c>
      <c s="64" r="AB147">
        <v>1030.477566</v>
      </c>
      <c s="64" r="AC147">
        <v>240.692405</v>
      </c>
      <c s="64" r="AD147">
        <v>153.764816999999</v>
      </c>
      <c s="64" r="AE147">
        <v>234.039378</v>
      </c>
      <c s="64" r="AF147">
        <v>221.167723</v>
      </c>
      <c s="64" r="AG147">
        <v>134.240135</v>
      </c>
      <c s="64" r="AH147">
        <v>43.833513</v>
      </c>
      <c s="64" r="AI147">
        <v>2.739595</v>
      </c>
      <c s="64" r="AJ147">
        <v>290.005108</v>
      </c>
      <c s="64" r="AK147">
        <v>616.277504</v>
      </c>
      <c s="64" r="AL147">
        <v>124.194954999999</v>
      </c>
      <c s="64" r="AM147">
        <v>1036.522434</v>
      </c>
      <c s="64" r="AN147">
        <v>198.337768</v>
      </c>
      <c s="64" r="AO147">
        <v>169.289186</v>
      </c>
      <c s="64" r="AP147">
        <v>237.605290999999</v>
      </c>
      <c s="64" r="AQ147">
        <v>214.775336</v>
      </c>
      <c s="64" r="AR147">
        <v>146.198590999999</v>
      </c>
      <c s="64" r="AS147">
        <v>64.837072</v>
      </c>
      <c s="64" r="AT147">
        <v>5.47918899999999</v>
      </c>
      <c s="64" r="AU147">
        <v>242.258162</v>
      </c>
      <c s="64" r="AV147">
        <v>651.718473</v>
      </c>
      <c s="64" r="AW147">
        <v>142.545797999999</v>
      </c>
      <c s="64" r="AX147">
        <v>1605.661151</v>
      </c>
      <c s="64" r="AY147">
        <v>10.958378</v>
      </c>
      <c s="64" r="AZ147">
        <v>73.055856</v>
      </c>
      <c s="64" r="BA147">
        <v>84.014234</v>
      </c>
      <c s="64" r="BB147">
        <v>284.917837</v>
      </c>
      <c s="64" r="BC147">
        <v>285.265356999999</v>
      </c>
      <c s="64" r="BD147">
        <v>234.126258</v>
      </c>
      <c s="64" r="BE147">
        <v>361.626485</v>
      </c>
      <c s="64" r="BF147">
        <v>271.696746</v>
      </c>
      <c s="64" r="BG147">
        <v>1420.0</v>
      </c>
      <c s="64" r="BH147">
        <v>797.351386</v>
      </c>
      <c s="64" r="BI147">
        <v>7.30558599999999</v>
      </c>
      <c s="64" r="BJ147">
        <v>58.444684</v>
      </c>
      <c s="64" r="BK147">
        <v>58.444684</v>
      </c>
      <c s="64" r="BL147">
        <v>142.458918</v>
      </c>
      <c s="64" r="BM147">
        <v>51.4866189999999</v>
      </c>
      <c s="64" r="BN147">
        <v>201.251123</v>
      </c>
      <c s="64" r="BO147">
        <v>186.292431999999</v>
      </c>
      <c s="64" r="BP147">
        <v>91.6673399999999</v>
      </c>
      <c s="64" r="BQ147">
        <v>808.309764999999</v>
      </c>
      <c s="64" r="BR147">
        <v>3.652793</v>
      </c>
      <c s="64" r="BS147">
        <v>14.611171</v>
      </c>
      <c s="64" r="BT147">
        <v>25.5695489999999</v>
      </c>
      <c s="64" r="BU147">
        <v>142.458918</v>
      </c>
      <c s="64" r="BV147">
        <v>233.778738</v>
      </c>
      <c s="64" r="BW147">
        <v>32.875135</v>
      </c>
      <c s="64" r="BX147">
        <v>175.334053</v>
      </c>
      <c s="64" r="BY147">
        <v>180.029405999999</v>
      </c>
      <c s="64" r="BZ147">
        <v>168.723508</v>
      </c>
      <c s="64" r="CA147">
        <v>0.0</v>
      </c>
      <c s="64" r="CB147">
        <v>3.652793</v>
      </c>
      <c s="64" r="CC147">
        <v>3.652793</v>
      </c>
      <c s="64" r="CD147">
        <v>18.263964</v>
      </c>
      <c s="64" r="CE147">
        <v>18.263964</v>
      </c>
      <c s="64" r="CF147">
        <v>14.611171</v>
      </c>
      <c s="64" r="CG147">
        <v>0.0</v>
      </c>
      <c s="64" r="CH147">
        <v>110.278824</v>
      </c>
      <c s="64" r="CI147">
        <v>859.796383999999</v>
      </c>
      <c s="64" r="CJ147">
        <v>3.652793</v>
      </c>
      <c s="64" r="CK147">
        <v>51.139099</v>
      </c>
      <c s="64" r="CL147">
        <v>65.75027</v>
      </c>
      <c s="64" r="CM147">
        <v>222.820359999999</v>
      </c>
      <c s="64" r="CN147">
        <v>212.209500999999</v>
      </c>
      <c s="64" r="CO147">
        <v>208.556709</v>
      </c>
      <c s="64" r="CP147">
        <v>0.0</v>
      </c>
      <c s="64" r="CQ147">
        <v>95.667652</v>
      </c>
      <c s="64" r="CR147">
        <v>577.141258999999</v>
      </c>
      <c s="64" r="CS147">
        <v>7.30558599999999</v>
      </c>
      <c s="64" r="CT147">
        <v>18.263964</v>
      </c>
      <c s="64" r="CU147">
        <v>14.611171</v>
      </c>
      <c s="64" r="CV147">
        <v>43.833513</v>
      </c>
      <c s="64" r="CW147">
        <v>54.7918919999999</v>
      </c>
      <c s="64" r="CX147">
        <v>10.958378</v>
      </c>
      <c s="64" r="CY147">
        <v>361.626485</v>
      </c>
      <c s="64" r="CZ147">
        <v>65.75027</v>
      </c>
    </row>
    <row customHeight="1" r="148" ht="15.0">
      <c t="s" s="62" r="A148">
        <v>2188</v>
      </c>
      <c t="s" s="62" r="B148">
        <v>2189</v>
      </c>
      <c t="s" s="62" r="C148">
        <v>2190</v>
      </c>
      <c t="s" s="62" r="D148">
        <v>2191</v>
      </c>
      <c t="s" s="62" r="E148">
        <v>2192</v>
      </c>
      <c t="s" s="62" r="F148">
        <v>2193</v>
      </c>
      <c t="s" s="63" r="G148">
        <v>2194</v>
      </c>
      <c t="s" s="62" r="H148">
        <v>2195</v>
      </c>
      <c s="64" r="I148">
        <v>842.0</v>
      </c>
      <c s="64" r="J148">
        <v>557.0</v>
      </c>
      <c s="64" r="K148">
        <v>519.0</v>
      </c>
      <c s="64" r="L148">
        <v>513.0</v>
      </c>
      <c s="64" r="M148">
        <v>527.0</v>
      </c>
      <c s="64" r="N148">
        <v>597.0</v>
      </c>
      <c s="64" r="O148">
        <v>34.21</v>
      </c>
      <c s="64" r="P148">
        <v>194.712278</v>
      </c>
      <c s="64" r="Q148">
        <v>135.421671</v>
      </c>
      <c s="64" r="R148">
        <v>174.638848</v>
      </c>
      <c s="64" r="S148">
        <v>153.555311999999</v>
      </c>
      <c s="64" r="T148">
        <v>122.447928</v>
      </c>
      <c s="64" r="U148">
        <v>61.223964</v>
      </c>
      <c s="64" r="V148">
        <v>93.0</v>
      </c>
      <c s="64" r="W148">
        <v>76.0</v>
      </c>
      <c s="64" r="X148">
        <v>109.0</v>
      </c>
      <c s="64" r="Y148">
        <v>128.0</v>
      </c>
      <c s="64" r="Z148">
        <v>101.0</v>
      </c>
      <c s="64" r="AA148">
        <v>50.0</v>
      </c>
      <c s="64" r="AB148">
        <v>416.510821</v>
      </c>
      <c s="64" r="AC148">
        <v>105.385512</v>
      </c>
      <c s="64" r="AD148">
        <v>64.2285449999999</v>
      </c>
      <c s="64" r="AE148">
        <v>78.2863799999999</v>
      </c>
      <c s="64" r="AF148">
        <v>81.2909609999999</v>
      </c>
      <c s="64" r="AG148">
        <v>59.216621</v>
      </c>
      <c s="64" r="AH148">
        <v>28.102803</v>
      </c>
      <c s="64" r="AI148">
        <v>0.0</v>
      </c>
      <c s="64" r="AJ148">
        <v>132.478208999999</v>
      </c>
      <c s="64" r="AK148">
        <v>224.815991</v>
      </c>
      <c s="64" r="AL148">
        <v>59.216621</v>
      </c>
      <c s="64" r="AM148">
        <v>425.489178999999</v>
      </c>
      <c s="64" r="AN148">
        <v>89.326767</v>
      </c>
      <c s="64" r="AO148">
        <v>71.193126</v>
      </c>
      <c s="64" r="AP148">
        <v>96.352468</v>
      </c>
      <c s="64" r="AQ148">
        <v>72.264351</v>
      </c>
      <c s="64" r="AR148">
        <v>63.231307</v>
      </c>
      <c s="64" r="AS148">
        <v>31.1138179999999</v>
      </c>
      <c s="64" r="AT148">
        <v>2.007343</v>
      </c>
      <c s="64" r="AU148">
        <v>123.403347</v>
      </c>
      <c s="64" r="AV148">
        <v>233.836166999999</v>
      </c>
      <c s="64" r="AW148">
        <v>68.2496649999999</v>
      </c>
      <c s="64" r="AX148">
        <v>646.287267</v>
      </c>
      <c s="64" r="AY148">
        <v>28.102803</v>
      </c>
      <c s="64" r="AZ148">
        <v>28.102803</v>
      </c>
      <c s="64" r="BA148">
        <v>32.1174889999999</v>
      </c>
      <c s="64" r="BB148">
        <v>92.337782</v>
      </c>
      <c s="64" r="BC148">
        <v>112.411212</v>
      </c>
      <c s="64" r="BD148">
        <v>108.396525999999</v>
      </c>
      <c s="64" r="BE148">
        <v>140.514015</v>
      </c>
      <c s="64" r="BF148">
        <v>104.304636</v>
      </c>
      <c s="64" r="BG148">
        <v>492.0</v>
      </c>
      <c s="64" r="BH148">
        <v>309.117967</v>
      </c>
      <c s="64" r="BI148">
        <v>16.0587449999999</v>
      </c>
      <c s="64" r="BJ148">
        <v>20.0734309999999</v>
      </c>
      <c s="64" r="BK148">
        <v>16.0587449999999</v>
      </c>
      <c s="64" r="BL148">
        <v>56.205606</v>
      </c>
      <c s="64" r="BM148">
        <v>12.044058</v>
      </c>
      <c s="64" r="BN148">
        <v>88.3230949999999</v>
      </c>
      <c s="64" r="BO148">
        <v>76.279037</v>
      </c>
      <c s="64" r="BP148">
        <v>24.07525</v>
      </c>
      <c s="64" r="BQ148">
        <v>337.1693</v>
      </c>
      <c s="64" r="BR148">
        <v>12.044058</v>
      </c>
      <c s="64" r="BS148">
        <v>8.029372</v>
      </c>
      <c s="64" r="BT148">
        <v>16.0587449999999</v>
      </c>
      <c s="64" r="BU148">
        <v>36.1321749999999</v>
      </c>
      <c s="64" r="BV148">
        <v>100.367154</v>
      </c>
      <c s="64" r="BW148">
        <v>20.0734309999999</v>
      </c>
      <c s="64" r="BX148">
        <v>64.2349779999999</v>
      </c>
      <c s="64" r="BY148">
        <v>80.229387</v>
      </c>
      <c s="64" r="BZ148">
        <v>104.304636</v>
      </c>
      <c s="64" r="CA148">
        <v>0.0</v>
      </c>
      <c s="64" r="CB148">
        <v>0.0</v>
      </c>
      <c s="64" r="CC148">
        <v>0.0</v>
      </c>
      <c s="64" r="CD148">
        <v>8.029372</v>
      </c>
      <c s="64" r="CE148">
        <v>16.0587449999999</v>
      </c>
      <c s="64" r="CF148">
        <v>20.0734309999999</v>
      </c>
      <c s="64" r="CG148">
        <v>0.0</v>
      </c>
      <c s="64" r="CH148">
        <v>60.1430879999999</v>
      </c>
      <c s="64" r="CI148">
        <v>317.160206</v>
      </c>
      <c s="64" r="CJ148">
        <v>12.044058</v>
      </c>
      <c s="64" r="CK148">
        <v>24.088117</v>
      </c>
      <c s="64" r="CL148">
        <v>28.102803</v>
      </c>
      <c s="64" r="CM148">
        <v>76.279037</v>
      </c>
      <c s="64" r="CN148">
        <v>68.2496649999999</v>
      </c>
      <c s="64" r="CO148">
        <v>80.293723</v>
      </c>
      <c s="64" r="CP148">
        <v>4.014686</v>
      </c>
      <c s="64" r="CQ148">
        <v>24.088117</v>
      </c>
      <c s="64" r="CR148">
        <v>224.822425</v>
      </c>
      <c s="64" r="CS148">
        <v>16.0587449999999</v>
      </c>
      <c s="64" r="CT148">
        <v>4.014686</v>
      </c>
      <c s="64" r="CU148">
        <v>4.014686</v>
      </c>
      <c s="64" r="CV148">
        <v>8.029372</v>
      </c>
      <c s="64" r="CW148">
        <v>28.102803</v>
      </c>
      <c s="64" r="CX148">
        <v>8.029372</v>
      </c>
      <c s="64" r="CY148">
        <v>136.499328999999</v>
      </c>
      <c s="64" r="CZ148">
        <v>20.0734309999999</v>
      </c>
    </row>
    <row customHeight="1" r="149" ht="15.0">
      <c t="s" s="62" r="A149">
        <v>2196</v>
      </c>
      <c t="s" s="62" r="B149">
        <v>2197</v>
      </c>
      <c t="s" s="62" r="C149">
        <v>2198</v>
      </c>
      <c t="s" s="62" r="D149">
        <v>2199</v>
      </c>
      <c t="s" s="62" r="E149">
        <v>2200</v>
      </c>
      <c t="s" s="62" r="F149">
        <v>2201</v>
      </c>
      <c t="s" s="63" r="G149">
        <v>2202</v>
      </c>
      <c t="s" s="62" r="H149">
        <v>2203</v>
      </c>
      <c s="64" r="I149">
        <v>504.0</v>
      </c>
      <c s="64" r="J149">
        <v>437.0</v>
      </c>
      <c s="64" r="K149">
        <v>451.0</v>
      </c>
      <c s="64" r="L149">
        <v>413.0</v>
      </c>
      <c s="64" r="M149">
        <v>162.0</v>
      </c>
      <c s="64" r="N149">
        <v>180.0</v>
      </c>
      <c s="64" r="O149">
        <v>6.07</v>
      </c>
      <c s="64" r="P149">
        <v>99.9493669999999</v>
      </c>
      <c s="64" r="Q149">
        <v>74.43038</v>
      </c>
      <c s="64" r="R149">
        <v>103.139241</v>
      </c>
      <c s="64" r="S149">
        <v>139.291138999999</v>
      </c>
      <c s="64" r="T149">
        <v>69.1139239999999</v>
      </c>
      <c s="64" r="U149">
        <v>18.075949</v>
      </c>
      <c s="64" r="V149">
        <v>91.0</v>
      </c>
      <c s="64" r="W149">
        <v>85.0</v>
      </c>
      <c s="64" r="X149">
        <v>96.0</v>
      </c>
      <c s="64" r="Y149">
        <v>119.0</v>
      </c>
      <c s="64" r="Z149">
        <v>25.0</v>
      </c>
      <c s="64" r="AA149">
        <v>21.0</v>
      </c>
      <c s="64" r="AB149">
        <v>248.810126999999</v>
      </c>
      <c s="64" r="AC149">
        <v>46.78481</v>
      </c>
      <c s="64" r="AD149">
        <v>36.151899</v>
      </c>
      <c s="64" r="AE149">
        <v>56.35443</v>
      </c>
      <c s="64" r="AF149">
        <v>66.9873419999999</v>
      </c>
      <c s="64" r="AG149">
        <v>34.0253159999999</v>
      </c>
      <c s="64" r="AH149">
        <v>8.50632899999999</v>
      </c>
      <c s="64" r="AI149">
        <v>0.0</v>
      </c>
      <c s="64" r="AJ149">
        <v>60.607595</v>
      </c>
      <c s="64" r="AK149">
        <v>169.063290999999</v>
      </c>
      <c s="64" r="AL149">
        <v>19.1392409999999</v>
      </c>
      <c s="64" r="AM149">
        <v>255.189873</v>
      </c>
      <c s="64" r="AN149">
        <v>53.164557</v>
      </c>
      <c s="64" r="AO149">
        <v>38.2784809999999</v>
      </c>
      <c s="64" r="AP149">
        <v>46.78481</v>
      </c>
      <c s="64" r="AQ149">
        <v>72.303797</v>
      </c>
      <c s="64" r="AR149">
        <v>35.088608</v>
      </c>
      <c s="64" r="AS149">
        <v>7.44303799999999</v>
      </c>
      <c s="64" r="AT149">
        <v>2.126582</v>
      </c>
      <c s="64" r="AU149">
        <v>69.1139239999999</v>
      </c>
      <c s="64" r="AV149">
        <v>160.556962</v>
      </c>
      <c s="64" r="AW149">
        <v>25.5189869999999</v>
      </c>
      <c s="64" r="AX149">
        <v>404.050633</v>
      </c>
      <c s="64" r="AY149">
        <v>8.50632899999999</v>
      </c>
      <c s="64" r="AZ149">
        <v>21.265823</v>
      </c>
      <c s="64" r="BA149">
        <v>21.265823</v>
      </c>
      <c s="64" r="BB149">
        <v>63.797468</v>
      </c>
      <c s="64" r="BC149">
        <v>93.56962</v>
      </c>
      <c s="64" r="BD149">
        <v>42.531646</v>
      </c>
      <c s="64" r="BE149">
        <v>106.329114</v>
      </c>
      <c s="64" r="BF149">
        <v>46.78481</v>
      </c>
      <c s="64" r="BG149">
        <v>340.0</v>
      </c>
      <c s="64" r="BH149">
        <v>204.151898999999</v>
      </c>
      <c s="64" r="BI149">
        <v>4.253165</v>
      </c>
      <c s="64" r="BJ149">
        <v>12.759494</v>
      </c>
      <c s="64" r="BK149">
        <v>12.759494</v>
      </c>
      <c s="64" r="BL149">
        <v>42.531646</v>
      </c>
      <c s="64" r="BM149">
        <v>21.265823</v>
      </c>
      <c s="64" r="BN149">
        <v>38.2784809999999</v>
      </c>
      <c s="64" r="BO149">
        <v>59.5443039999999</v>
      </c>
      <c s="64" r="BP149">
        <v>12.759494</v>
      </c>
      <c s="64" r="BQ149">
        <v>199.898733999999</v>
      </c>
      <c s="64" r="BR149">
        <v>4.253165</v>
      </c>
      <c s="64" r="BS149">
        <v>8.50632899999999</v>
      </c>
      <c s="64" r="BT149">
        <v>8.50632899999999</v>
      </c>
      <c s="64" r="BU149">
        <v>21.265823</v>
      </c>
      <c s="64" r="BV149">
        <v>72.303797</v>
      </c>
      <c s="64" r="BW149">
        <v>4.253165</v>
      </c>
      <c s="64" r="BX149">
        <v>46.78481</v>
      </c>
      <c s="64" r="BY149">
        <v>34.0253159999999</v>
      </c>
      <c s="64" r="BZ149">
        <v>51.037975</v>
      </c>
      <c s="64" r="CA149">
        <v>0.0</v>
      </c>
      <c s="64" r="CB149">
        <v>0.0</v>
      </c>
      <c s="64" r="CC149">
        <v>0.0</v>
      </c>
      <c s="64" r="CD149">
        <v>0.0</v>
      </c>
      <c s="64" r="CE149">
        <v>4.253165</v>
      </c>
      <c s="64" r="CF149">
        <v>17.0126579999999</v>
      </c>
      <c s="64" r="CG149">
        <v>0.0</v>
      </c>
      <c s="64" r="CH149">
        <v>29.7721519999999</v>
      </c>
      <c s="64" r="CI149">
        <v>199.898733999999</v>
      </c>
      <c s="64" r="CJ149">
        <v>0.0</v>
      </c>
      <c s="64" r="CK149">
        <v>17.0126579999999</v>
      </c>
      <c s="64" r="CL149">
        <v>21.265823</v>
      </c>
      <c s="64" r="CM149">
        <v>59.5443039999999</v>
      </c>
      <c s="64" r="CN149">
        <v>72.303797</v>
      </c>
      <c s="64" r="CO149">
        <v>21.265823</v>
      </c>
      <c s="64" r="CP149">
        <v>0.0</v>
      </c>
      <c s="64" r="CQ149">
        <v>8.50632899999999</v>
      </c>
      <c s="64" r="CR149">
        <v>153.113924</v>
      </c>
      <c s="64" r="CS149">
        <v>8.50632899999999</v>
      </c>
      <c s="64" r="CT149">
        <v>4.253165</v>
      </c>
      <c s="64" r="CU149">
        <v>0.0</v>
      </c>
      <c s="64" r="CV149">
        <v>4.253165</v>
      </c>
      <c s="64" r="CW149">
        <v>17.0126579999999</v>
      </c>
      <c s="64" r="CX149">
        <v>4.253165</v>
      </c>
      <c s="64" r="CY149">
        <v>106.329114</v>
      </c>
      <c s="64" r="CZ149">
        <v>8.50632899999999</v>
      </c>
    </row>
    <row customHeight="1" r="150" ht="15.0">
      <c t="s" s="62" r="A150">
        <v>2204</v>
      </c>
      <c t="s" s="62" r="B150">
        <v>2205</v>
      </c>
      <c t="s" s="62" r="C150">
        <v>2206</v>
      </c>
      <c t="s" s="62" r="D150">
        <v>2207</v>
      </c>
      <c t="s" s="62" r="E150">
        <v>2208</v>
      </c>
      <c t="s" s="62" r="F150">
        <v>2209</v>
      </c>
      <c t="s" s="63" r="G150">
        <v>2210</v>
      </c>
      <c t="s" s="62" r="H150">
        <v>2211</v>
      </c>
      <c s="64" r="I150">
        <v>2000.0</v>
      </c>
      <c s="64" r="J150">
        <v>1352.0</v>
      </c>
      <c s="64" r="K150">
        <v>1318.0</v>
      </c>
      <c s="64" r="L150">
        <v>1101.0</v>
      </c>
      <c s="64" r="M150">
        <v>824.0</v>
      </c>
      <c s="64" r="N150">
        <v>792.0</v>
      </c>
      <c s="64" r="O150">
        <v>18.01</v>
      </c>
      <c s="64" r="P150">
        <v>492.753623</v>
      </c>
      <c s="64" r="Q150">
        <v>366.778148999999</v>
      </c>
      <c s="64" r="R150">
        <v>509.476030999999</v>
      </c>
      <c s="64" r="S150">
        <v>370.122631</v>
      </c>
      <c s="64" r="T150">
        <v>196.209588</v>
      </c>
      <c s="64" r="U150">
        <v>64.6599779999999</v>
      </c>
      <c s="64" r="V150">
        <v>291.0</v>
      </c>
      <c s="64" r="W150">
        <v>298.0</v>
      </c>
      <c s="64" r="X150">
        <v>301.0</v>
      </c>
      <c s="64" r="Y150">
        <v>264.0</v>
      </c>
      <c s="64" r="Z150">
        <v>130.0</v>
      </c>
      <c s="64" r="AA150">
        <v>68.0</v>
      </c>
      <c s="64" r="AB150">
        <v>1007.80379</v>
      </c>
      <c s="64" r="AC150">
        <v>259.754737999999</v>
      </c>
      <c s="64" r="AD150">
        <v>175.027871</v>
      </c>
      <c s="64" r="AE150">
        <v>263.09922</v>
      </c>
      <c s="64" r="AF150">
        <v>185.061315</v>
      </c>
      <c s="64" r="AG150">
        <v>95.875139</v>
      </c>
      <c s="64" r="AH150">
        <v>25.641026</v>
      </c>
      <c s="64" r="AI150">
        <v>3.344482</v>
      </c>
      <c s="64" r="AJ150">
        <v>306.577479999999</v>
      </c>
      <c s="64" r="AK150">
        <v>620.958751</v>
      </c>
      <c s="64" r="AL150">
        <v>80.267559</v>
      </c>
      <c s="64" r="AM150">
        <v>992.196209999999</v>
      </c>
      <c s="64" r="AN150">
        <v>232.998885</v>
      </c>
      <c s="64" r="AO150">
        <v>191.750279</v>
      </c>
      <c s="64" r="AP150">
        <v>246.376812</v>
      </c>
      <c s="64" r="AQ150">
        <v>185.061315</v>
      </c>
      <c s="64" r="AR150">
        <v>100.334447999999</v>
      </c>
      <c s="64" r="AS150">
        <v>31.2151619999999</v>
      </c>
      <c s="64" r="AT150">
        <v>4.459309</v>
      </c>
      <c s="64" r="AU150">
        <v>284.280936</v>
      </c>
      <c s="64" r="AV150">
        <v>609.810478999999</v>
      </c>
      <c s="64" r="AW150">
        <v>98.1047939999999</v>
      </c>
      <c s="64" r="AX150">
        <v>1525.08361199999</v>
      </c>
      <c s="64" r="AY150">
        <v>26.7558529999999</v>
      </c>
      <c s="64" r="AZ150">
        <v>35.6744699999999</v>
      </c>
      <c s="64" r="BA150">
        <v>57.9710139999999</v>
      </c>
      <c s="64" r="BB150">
        <v>151.616499</v>
      </c>
      <c s="64" r="BC150">
        <v>258.639910999999</v>
      </c>
      <c s="64" r="BD150">
        <v>432.552954</v>
      </c>
      <c s="64" r="BE150">
        <v>321.070234</v>
      </c>
      <c s="64" r="BF150">
        <v>240.802675999999</v>
      </c>
      <c s="64" r="BG150">
        <v>1060.0</v>
      </c>
      <c s="64" r="BH150">
        <v>753.623188</v>
      </c>
      <c s="64" r="BI150">
        <v>17.837235</v>
      </c>
      <c s="64" r="BJ150">
        <v>26.7558529999999</v>
      </c>
      <c s="64" r="BK150">
        <v>31.2151619999999</v>
      </c>
      <c s="64" r="BL150">
        <v>98.1047939999999</v>
      </c>
      <c s="64" r="BM150">
        <v>35.6744699999999</v>
      </c>
      <c s="64" r="BN150">
        <v>343.366778</v>
      </c>
      <c s="64" r="BO150">
        <v>138.238573</v>
      </c>
      <c s="64" r="BP150">
        <v>62.430323</v>
      </c>
      <c s="64" r="BQ150">
        <v>771.460423999999</v>
      </c>
      <c s="64" r="BR150">
        <v>8.918618</v>
      </c>
      <c s="64" r="BS150">
        <v>8.918618</v>
      </c>
      <c s="64" r="BT150">
        <v>26.7558529999999</v>
      </c>
      <c s="64" r="BU150">
        <v>53.5117059999999</v>
      </c>
      <c s="64" r="BV150">
        <v>222.96544</v>
      </c>
      <c s="64" r="BW150">
        <v>89.186176</v>
      </c>
      <c s="64" r="BX150">
        <v>182.831661</v>
      </c>
      <c s="64" r="BY150">
        <v>178.372352</v>
      </c>
      <c s="64" r="BZ150">
        <v>222.96544</v>
      </c>
      <c s="64" r="CA150">
        <v>4.459309</v>
      </c>
      <c s="64" r="CB150">
        <v>0.0</v>
      </c>
      <c s="64" r="CC150">
        <v>0.0</v>
      </c>
      <c s="64" r="CD150">
        <v>4.459309</v>
      </c>
      <c s="64" r="CE150">
        <v>22.296544</v>
      </c>
      <c s="64" r="CF150">
        <v>84.7268669999999</v>
      </c>
      <c s="64" r="CG150">
        <v>0.0</v>
      </c>
      <c s="64" r="CH150">
        <v>107.023411</v>
      </c>
      <c s="64" r="CI150">
        <v>856.187290999999</v>
      </c>
      <c s="64" r="CJ150">
        <v>17.837235</v>
      </c>
      <c s="64" r="CK150">
        <v>35.6744699999999</v>
      </c>
      <c s="64" r="CL150">
        <v>53.5117059999999</v>
      </c>
      <c s="64" r="CM150">
        <v>129.319954999999</v>
      </c>
      <c s="64" r="CN150">
        <v>227.424748999999</v>
      </c>
      <c s="64" r="CO150">
        <v>272.017836999999</v>
      </c>
      <c s="64" r="CP150">
        <v>13.377926</v>
      </c>
      <c s="64" r="CQ150">
        <v>107.023411</v>
      </c>
      <c s="64" r="CR150">
        <v>445.930881</v>
      </c>
      <c s="64" r="CS150">
        <v>4.459309</v>
      </c>
      <c s="64" r="CT150">
        <v>0.0</v>
      </c>
      <c s="64" r="CU150">
        <v>4.459309</v>
      </c>
      <c s="64" r="CV150">
        <v>17.837235</v>
      </c>
      <c s="64" r="CW150">
        <v>8.918618</v>
      </c>
      <c s="64" r="CX150">
        <v>75.80825</v>
      </c>
      <c s="64" r="CY150">
        <v>307.692308</v>
      </c>
      <c s="64" r="CZ150">
        <v>26.7558529999999</v>
      </c>
    </row>
    <row customHeight="1" r="151" ht="15.0">
      <c t="s" s="62" r="A151">
        <v>2212</v>
      </c>
      <c t="s" s="62" r="B151">
        <v>2213</v>
      </c>
      <c t="s" s="62" r="C151">
        <v>2214</v>
      </c>
      <c t="s" s="62" r="D151">
        <v>2215</v>
      </c>
      <c t="s" s="62" r="E151">
        <v>2216</v>
      </c>
      <c t="s" s="62" r="F151">
        <v>2217</v>
      </c>
      <c t="s" s="63" r="G151">
        <v>2218</v>
      </c>
      <c t="s" s="62" r="H151">
        <v>2219</v>
      </c>
      <c s="64" r="I151">
        <v>480.0</v>
      </c>
      <c s="64" r="J151">
        <v>406.0</v>
      </c>
      <c s="64" r="K151">
        <v>361.0</v>
      </c>
      <c s="64" r="L151">
        <v>364.0</v>
      </c>
      <c s="64" r="M151">
        <v>364.0</v>
      </c>
      <c s="64" r="N151">
        <v>411.0</v>
      </c>
      <c s="64" r="O151">
        <v>5.73</v>
      </c>
      <c s="64" r="P151">
        <v>87.6468809999999</v>
      </c>
      <c s="64" r="Q151">
        <v>70.321335</v>
      </c>
      <c s="64" r="R151">
        <v>107.010727</v>
      </c>
      <c s="64" r="S151">
        <v>108.029877</v>
      </c>
      <c s="64" r="T151">
        <v>68.263489</v>
      </c>
      <c s="64" r="U151">
        <v>38.7276919999999</v>
      </c>
      <c s="64" r="V151">
        <v>92.0</v>
      </c>
      <c s="64" r="W151">
        <v>71.0</v>
      </c>
      <c s="64" r="X151">
        <v>101.0</v>
      </c>
      <c s="64" r="Y151">
        <v>61.0</v>
      </c>
      <c s="64" r="Z151">
        <v>60.0</v>
      </c>
      <c s="64" r="AA151">
        <v>21.0</v>
      </c>
      <c s="64" r="AB151">
        <v>243.576798</v>
      </c>
      <c s="64" r="AC151">
        <v>42.8042909999999</v>
      </c>
      <c s="64" r="AD151">
        <v>36.6893919999999</v>
      </c>
      <c s="64" r="AE151">
        <v>56.053238</v>
      </c>
      <c s="64" r="AF151">
        <v>56.053238</v>
      </c>
      <c s="64" r="AG151">
        <v>34.651093</v>
      </c>
      <c s="64" r="AH151">
        <v>16.3063959999999</v>
      </c>
      <c s="64" r="AI151">
        <v>1.01915</v>
      </c>
      <c s="64" r="AJ151">
        <v>63.187286</v>
      </c>
      <c s="64" r="AK151">
        <v>143.700119</v>
      </c>
      <c s="64" r="AL151">
        <v>36.6893919999999</v>
      </c>
      <c s="64" r="AM151">
        <v>236.423202</v>
      </c>
      <c s="64" r="AN151">
        <v>44.84259</v>
      </c>
      <c s="64" r="AO151">
        <v>33.631943</v>
      </c>
      <c s="64" r="AP151">
        <v>50.957489</v>
      </c>
      <c s="64" r="AQ151">
        <v>51.9766389999999</v>
      </c>
      <c s="64" r="AR151">
        <v>33.6123959999999</v>
      </c>
      <c s="64" r="AS151">
        <v>20.3829959999999</v>
      </c>
      <c s="64" r="AT151">
        <v>1.01915</v>
      </c>
      <c s="64" r="AU151">
        <v>58.091537</v>
      </c>
      <c s="64" r="AV151">
        <v>134.508224</v>
      </c>
      <c s="64" r="AW151">
        <v>43.823441</v>
      </c>
      <c s="64" r="AX151">
        <v>395.430115</v>
      </c>
      <c s="64" r="AY151">
        <v>16.3063959999999</v>
      </c>
      <c s="64" r="AZ151">
        <v>16.3063959999999</v>
      </c>
      <c s="64" r="BA151">
        <v>8.15319799999999</v>
      </c>
      <c s="64" r="BB151">
        <v>40.765991</v>
      </c>
      <c s="64" r="BC151">
        <v>73.3787839999999</v>
      </c>
      <c s="64" r="BD151">
        <v>85.6085819999999</v>
      </c>
      <c s="64" r="BE151">
        <v>101.914978</v>
      </c>
      <c s="64" r="BF151">
        <v>52.995789</v>
      </c>
      <c s="64" r="BG151">
        <v>312.0</v>
      </c>
      <c s="64" r="BH151">
        <v>191.600158999999</v>
      </c>
      <c s="64" r="BI151">
        <v>8.15319799999999</v>
      </c>
      <c s="64" r="BJ151">
        <v>12.229797</v>
      </c>
      <c s="64" r="BK151">
        <v>4.07659899999999</v>
      </c>
      <c s="64" r="BL151">
        <v>20.3829959999999</v>
      </c>
      <c s="64" r="BM151">
        <v>16.3063959999999</v>
      </c>
      <c s="64" r="BN151">
        <v>69.3021849999999</v>
      </c>
      <c s="64" r="BO151">
        <v>48.919189</v>
      </c>
      <c s="64" r="BP151">
        <v>12.229797</v>
      </c>
      <c s="64" r="BQ151">
        <v>203.829956</v>
      </c>
      <c s="64" r="BR151">
        <v>8.15319799999999</v>
      </c>
      <c s="64" r="BS151">
        <v>4.07659899999999</v>
      </c>
      <c s="64" r="BT151">
        <v>4.07659899999999</v>
      </c>
      <c s="64" r="BU151">
        <v>20.3829959999999</v>
      </c>
      <c s="64" r="BV151">
        <v>57.0723879999999</v>
      </c>
      <c s="64" r="BW151">
        <v>16.3063959999999</v>
      </c>
      <c s="64" r="BX151">
        <v>52.995789</v>
      </c>
      <c s="64" r="BY151">
        <v>40.765991</v>
      </c>
      <c s="64" r="BZ151">
        <v>61.1489869999999</v>
      </c>
      <c s="64" r="CA151">
        <v>0.0</v>
      </c>
      <c s="64" r="CB151">
        <v>0.0</v>
      </c>
      <c s="64" r="CC151">
        <v>0.0</v>
      </c>
      <c s="64" r="CD151">
        <v>8.15319799999999</v>
      </c>
      <c s="64" r="CE151">
        <v>12.229797</v>
      </c>
      <c s="64" r="CF151">
        <v>16.3063959999999</v>
      </c>
      <c s="64" r="CG151">
        <v>0.0</v>
      </c>
      <c s="64" r="CH151">
        <v>24.459595</v>
      </c>
      <c s="64" r="CI151">
        <v>203.829956</v>
      </c>
      <c s="64" r="CJ151">
        <v>12.229797</v>
      </c>
      <c s="64" r="CK151">
        <v>16.3063959999999</v>
      </c>
      <c s="64" r="CL151">
        <v>8.15319799999999</v>
      </c>
      <c s="64" r="CM151">
        <v>28.5361939999999</v>
      </c>
      <c s="64" r="CN151">
        <v>61.1489869999999</v>
      </c>
      <c s="64" r="CO151">
        <v>61.1489869999999</v>
      </c>
      <c s="64" r="CP151">
        <v>0.0</v>
      </c>
      <c s="64" r="CQ151">
        <v>16.3063959999999</v>
      </c>
      <c s="64" r="CR151">
        <v>130.451172</v>
      </c>
      <c s="64" r="CS151">
        <v>4.07659899999999</v>
      </c>
      <c s="64" r="CT151">
        <v>0.0</v>
      </c>
      <c s="64" r="CU151">
        <v>0.0</v>
      </c>
      <c s="64" r="CV151">
        <v>4.07659899999999</v>
      </c>
      <c s="64" r="CW151">
        <v>0.0</v>
      </c>
      <c s="64" r="CX151">
        <v>8.15319799999999</v>
      </c>
      <c s="64" r="CY151">
        <v>101.914978</v>
      </c>
      <c s="64" r="CZ151">
        <v>12.229797</v>
      </c>
    </row>
    <row customHeight="1" r="152" ht="15.0">
      <c t="s" s="62" r="A152">
        <v>2220</v>
      </c>
      <c t="s" s="62" r="B152">
        <v>2221</v>
      </c>
      <c t="s" s="62" r="C152">
        <v>2222</v>
      </c>
      <c t="s" s="62" r="D152">
        <v>2223</v>
      </c>
      <c t="s" s="62" r="E152">
        <v>2224</v>
      </c>
      <c t="s" s="62" r="F152">
        <v>2225</v>
      </c>
      <c t="s" s="63" r="G152">
        <v>2226</v>
      </c>
      <c t="s" s="62" r="H152">
        <v>2227</v>
      </c>
      <c s="64" r="I152">
        <v>93.0</v>
      </c>
      <c s="64" r="J152">
        <v>59.0</v>
      </c>
      <c s="64" r="K152">
        <v>60.0</v>
      </c>
      <c s="64" r="L152">
        <v>67.0</v>
      </c>
      <c s="64" r="M152">
        <v>57.0</v>
      </c>
      <c s="64" r="N152">
        <v>61.0</v>
      </c>
      <c s="64" r="O152">
        <v>1.5</v>
      </c>
      <c s="64" r="P152">
        <v>20.0</v>
      </c>
      <c s="64" r="Q152">
        <v>8.0</v>
      </c>
      <c s="64" r="R152">
        <v>22.0</v>
      </c>
      <c s="64" r="S152">
        <v>24.0</v>
      </c>
      <c s="64" r="T152">
        <v>12.0</v>
      </c>
      <c s="64" r="U152">
        <v>7.0</v>
      </c>
      <c s="64" r="V152">
        <v>6.0</v>
      </c>
      <c s="64" r="W152">
        <v>10.0</v>
      </c>
      <c s="64" r="X152">
        <v>9.0</v>
      </c>
      <c s="64" r="Y152">
        <v>15.0</v>
      </c>
      <c s="64" r="Z152">
        <v>8.0</v>
      </c>
      <c s="64" r="AA152">
        <v>11.0</v>
      </c>
      <c s="64" r="AB152">
        <v>49.0</v>
      </c>
      <c s="64" r="AC152">
        <v>13.0</v>
      </c>
      <c s="64" r="AD152">
        <v>3.0</v>
      </c>
      <c s="64" r="AE152">
        <v>13.0</v>
      </c>
      <c s="64" r="AF152">
        <v>14.0</v>
      </c>
      <c s="64" r="AG152">
        <v>5.0</v>
      </c>
      <c s="64" r="AH152">
        <v>1.0</v>
      </c>
      <c s="64" r="AI152">
        <v>0.0</v>
      </c>
      <c s="64" r="AJ152">
        <v>14.0</v>
      </c>
      <c s="64" r="AK152">
        <v>30.0</v>
      </c>
      <c s="64" r="AL152">
        <v>5.0</v>
      </c>
      <c s="64" r="AM152">
        <v>44.0</v>
      </c>
      <c s="64" r="AN152">
        <v>7.0</v>
      </c>
      <c s="64" r="AO152">
        <v>5.0</v>
      </c>
      <c s="64" r="AP152">
        <v>9.0</v>
      </c>
      <c s="64" r="AQ152">
        <v>10.0</v>
      </c>
      <c s="64" r="AR152">
        <v>7.0</v>
      </c>
      <c s="64" r="AS152">
        <v>5.0</v>
      </c>
      <c s="64" r="AT152">
        <v>1.0</v>
      </c>
      <c s="64" r="AU152">
        <v>11.0</v>
      </c>
      <c s="64" r="AV152">
        <v>23.0</v>
      </c>
      <c s="64" r="AW152">
        <v>10.0</v>
      </c>
      <c s="64" r="AX152">
        <v>80.0</v>
      </c>
      <c s="64" r="AY152">
        <v>8.0</v>
      </c>
      <c s="64" r="AZ152">
        <v>8.0</v>
      </c>
      <c s="64" r="BA152">
        <v>8.0</v>
      </c>
      <c s="64" r="BB152">
        <v>0.0</v>
      </c>
      <c s="64" r="BC152">
        <v>16.0</v>
      </c>
      <c s="64" r="BD152">
        <v>12.0</v>
      </c>
      <c s="64" r="BE152">
        <v>16.0</v>
      </c>
      <c s="64" r="BF152">
        <v>12.0</v>
      </c>
      <c s="64" r="BG152">
        <v>40.0</v>
      </c>
      <c s="64" r="BH152">
        <v>48.0</v>
      </c>
      <c s="64" r="BI152">
        <v>8.0</v>
      </c>
      <c s="64" r="BJ152">
        <v>8.0</v>
      </c>
      <c s="64" r="BK152">
        <v>4.0</v>
      </c>
      <c s="64" r="BL152">
        <v>0.0</v>
      </c>
      <c s="64" r="BM152">
        <v>4.0</v>
      </c>
      <c s="64" r="BN152">
        <v>12.0</v>
      </c>
      <c s="64" r="BO152">
        <v>8.0</v>
      </c>
      <c s="64" r="BP152">
        <v>4.0</v>
      </c>
      <c s="64" r="BQ152">
        <v>32.0</v>
      </c>
      <c s="64" r="BR152">
        <v>0.0</v>
      </c>
      <c s="64" r="BS152">
        <v>0.0</v>
      </c>
      <c s="64" r="BT152">
        <v>4.0</v>
      </c>
      <c s="64" r="BU152">
        <v>0.0</v>
      </c>
      <c s="64" r="BV152">
        <v>12.0</v>
      </c>
      <c s="64" r="BW152">
        <v>0.0</v>
      </c>
      <c s="64" r="BX152">
        <v>8.0</v>
      </c>
      <c s="64" r="BY152">
        <v>8.0</v>
      </c>
      <c s="64" r="BZ152">
        <v>12.0</v>
      </c>
      <c s="64" r="CA152">
        <v>0.0</v>
      </c>
      <c s="64" r="CB152">
        <v>0.0</v>
      </c>
      <c s="64" r="CC152">
        <v>0.0</v>
      </c>
      <c s="64" r="CD152">
        <v>0.0</v>
      </c>
      <c s="64" r="CE152">
        <v>0.0</v>
      </c>
      <c s="64" r="CF152">
        <v>4.0</v>
      </c>
      <c s="64" r="CG152">
        <v>0.0</v>
      </c>
      <c s="64" r="CH152">
        <v>8.0</v>
      </c>
      <c s="64" r="CI152">
        <v>32.0</v>
      </c>
      <c s="64" r="CJ152">
        <v>4.0</v>
      </c>
      <c s="64" r="CK152">
        <v>8.0</v>
      </c>
      <c s="64" r="CL152">
        <v>4.0</v>
      </c>
      <c s="64" r="CM152">
        <v>0.0</v>
      </c>
      <c s="64" r="CN152">
        <v>12.0</v>
      </c>
      <c s="64" r="CO152">
        <v>4.0</v>
      </c>
      <c s="64" r="CP152">
        <v>0.0</v>
      </c>
      <c s="64" r="CQ152">
        <v>0.0</v>
      </c>
      <c s="64" r="CR152">
        <v>36.0</v>
      </c>
      <c s="64" r="CS152">
        <v>4.0</v>
      </c>
      <c s="64" r="CT152">
        <v>0.0</v>
      </c>
      <c s="64" r="CU152">
        <v>4.0</v>
      </c>
      <c s="64" r="CV152">
        <v>0.0</v>
      </c>
      <c s="64" r="CW152">
        <v>4.0</v>
      </c>
      <c s="64" r="CX152">
        <v>4.0</v>
      </c>
      <c s="64" r="CY152">
        <v>16.0</v>
      </c>
      <c s="64" r="CZ152">
        <v>4.0</v>
      </c>
    </row>
    <row customHeight="1" r="153" ht="15.0">
      <c t="s" s="62" r="A153">
        <v>2228</v>
      </c>
      <c t="s" s="62" r="B153">
        <v>2229</v>
      </c>
      <c t="s" s="62" r="C153">
        <v>2230</v>
      </c>
      <c t="s" s="62" r="D153">
        <v>2231</v>
      </c>
      <c t="s" s="62" r="E153">
        <v>2232</v>
      </c>
      <c t="s" s="62" r="F153">
        <v>2233</v>
      </c>
      <c t="s" s="63" r="G153">
        <v>2234</v>
      </c>
      <c t="s" s="62" r="H153">
        <v>2235</v>
      </c>
      <c s="64" r="I153">
        <v>152.0</v>
      </c>
      <c s="64" r="J153">
        <v>138.0</v>
      </c>
      <c s="64" r="K153">
        <v>123.0</v>
      </c>
      <c s="64" r="L153">
        <v>109.0</v>
      </c>
      <c s="64" r="M153">
        <v>77.0</v>
      </c>
      <c s="64" r="N153">
        <v>102.0</v>
      </c>
      <c s="64" r="O153">
        <v>5.63</v>
      </c>
      <c s="64" r="P153">
        <v>30.198675</v>
      </c>
      <c s="64" r="Q153">
        <v>17.112583</v>
      </c>
      <c s="64" r="R153">
        <v>37.2450329999999</v>
      </c>
      <c s="64" r="S153">
        <v>32.2119209999999</v>
      </c>
      <c s="64" r="T153">
        <v>27.178808</v>
      </c>
      <c s="64" r="U153">
        <v>8.05297999999999</v>
      </c>
      <c s="64" r="V153">
        <v>26.0</v>
      </c>
      <c s="64" r="W153">
        <v>29.0</v>
      </c>
      <c s="64" r="X153">
        <v>32.0</v>
      </c>
      <c s="64" r="Y153">
        <v>27.0</v>
      </c>
      <c s="64" r="Z153">
        <v>20.0</v>
      </c>
      <c s="64" r="AA153">
        <v>4.0</v>
      </c>
      <c s="64" r="AB153">
        <v>73.483444</v>
      </c>
      <c s="64" r="AC153">
        <v>15.0993379999999</v>
      </c>
      <c s="64" r="AD153">
        <v>10.0662249999999</v>
      </c>
      <c s="64" r="AE153">
        <v>19.1258279999999</v>
      </c>
      <c s="64" r="AF153">
        <v>13.086093</v>
      </c>
      <c s="64" r="AG153">
        <v>14.092715</v>
      </c>
      <c s="64" r="AH153">
        <v>2.013245</v>
      </c>
      <c s="64" r="AI153">
        <v>0.0</v>
      </c>
      <c s="64" r="AJ153">
        <v>20.1324499999999</v>
      </c>
      <c s="64" r="AK153">
        <v>44.2913909999999</v>
      </c>
      <c s="64" r="AL153">
        <v>9.05960299999999</v>
      </c>
      <c s="64" r="AM153">
        <v>78.5165559999999</v>
      </c>
      <c s="64" r="AN153">
        <v>15.0993379999999</v>
      </c>
      <c s="64" r="AO153">
        <v>7.04635799999999</v>
      </c>
      <c s="64" r="AP153">
        <v>18.119205</v>
      </c>
      <c s="64" r="AQ153">
        <v>19.1258279999999</v>
      </c>
      <c s="64" r="AR153">
        <v>13.086093</v>
      </c>
      <c s="64" r="AS153">
        <v>6.039735</v>
      </c>
      <c s="64" r="AT153">
        <v>0.0</v>
      </c>
      <c s="64" r="AU153">
        <v>20.1324499999999</v>
      </c>
      <c s="64" r="AV153">
        <v>42.278146</v>
      </c>
      <c s="64" r="AW153">
        <v>16.10596</v>
      </c>
      <c s="64" r="AX153">
        <v>128.847681999999</v>
      </c>
      <c s="64" r="AY153">
        <v>20.1324499999999</v>
      </c>
      <c s="64" r="AZ153">
        <v>0.0</v>
      </c>
      <c s="64" r="BA153">
        <v>12.07947</v>
      </c>
      <c s="64" r="BB153">
        <v>20.1324499999999</v>
      </c>
      <c s="64" r="BC153">
        <v>8.05297999999999</v>
      </c>
      <c s="64" r="BD153">
        <v>12.07947</v>
      </c>
      <c s="64" r="BE153">
        <v>20.1324499999999</v>
      </c>
      <c s="64" r="BF153">
        <v>36.2384109999999</v>
      </c>
      <c s="64" r="BG153">
        <v>120.0</v>
      </c>
      <c s="64" r="BH153">
        <v>56.3708609999999</v>
      </c>
      <c s="64" r="BI153">
        <v>16.10596</v>
      </c>
      <c s="64" r="BJ153">
        <v>0.0</v>
      </c>
      <c s="64" r="BK153">
        <v>8.05297999999999</v>
      </c>
      <c s="64" r="BL153">
        <v>8.05297999999999</v>
      </c>
      <c s="64" r="BM153">
        <v>0.0</v>
      </c>
      <c s="64" r="BN153">
        <v>4.02648999999999</v>
      </c>
      <c s="64" r="BO153">
        <v>4.02648999999999</v>
      </c>
      <c s="64" r="BP153">
        <v>16.10596</v>
      </c>
      <c s="64" r="BQ153">
        <v>72.476821</v>
      </c>
      <c s="64" r="BR153">
        <v>4.02648999999999</v>
      </c>
      <c s="64" r="BS153">
        <v>0.0</v>
      </c>
      <c s="64" r="BT153">
        <v>4.02648999999999</v>
      </c>
      <c s="64" r="BU153">
        <v>12.07947</v>
      </c>
      <c s="64" r="BV153">
        <v>8.05297999999999</v>
      </c>
      <c s="64" r="BW153">
        <v>8.05297999999999</v>
      </c>
      <c s="64" r="BX153">
        <v>16.10596</v>
      </c>
      <c s="64" r="BY153">
        <v>20.1324499999999</v>
      </c>
      <c s="64" r="BZ153">
        <v>20.1324499999999</v>
      </c>
      <c s="64" r="CA153">
        <v>0.0</v>
      </c>
      <c s="64" r="CB153">
        <v>0.0</v>
      </c>
      <c s="64" r="CC153">
        <v>0.0</v>
      </c>
      <c s="64" r="CD153">
        <v>0.0</v>
      </c>
      <c s="64" r="CE153">
        <v>0.0</v>
      </c>
      <c s="64" r="CF153">
        <v>0.0</v>
      </c>
      <c s="64" r="CG153">
        <v>0.0</v>
      </c>
      <c s="64" r="CH153">
        <v>20.1324499999999</v>
      </c>
      <c s="64" r="CI153">
        <v>60.397351</v>
      </c>
      <c s="64" r="CJ153">
        <v>8.05297999999999</v>
      </c>
      <c s="64" r="CK153">
        <v>0.0</v>
      </c>
      <c s="64" r="CL153">
        <v>8.05297999999999</v>
      </c>
      <c s="64" r="CM153">
        <v>20.1324499999999</v>
      </c>
      <c s="64" r="CN153">
        <v>4.02648999999999</v>
      </c>
      <c s="64" r="CO153">
        <v>8.05297999999999</v>
      </c>
      <c s="64" r="CP153">
        <v>4.02648999999999</v>
      </c>
      <c s="64" r="CQ153">
        <v>8.05297999999999</v>
      </c>
      <c s="64" r="CR153">
        <v>48.317881</v>
      </c>
      <c s="64" r="CS153">
        <v>12.07947</v>
      </c>
      <c s="64" r="CT153">
        <v>0.0</v>
      </c>
      <c s="64" r="CU153">
        <v>4.02648999999999</v>
      </c>
      <c s="64" r="CV153">
        <v>0.0</v>
      </c>
      <c s="64" r="CW153">
        <v>4.02648999999999</v>
      </c>
      <c s="64" r="CX153">
        <v>4.02648999999999</v>
      </c>
      <c s="64" r="CY153">
        <v>16.10596</v>
      </c>
      <c s="64" r="CZ153">
        <v>8.05297999999999</v>
      </c>
    </row>
    <row customHeight="1" r="154" ht="15.0">
      <c t="s" s="62" r="A154">
        <v>2236</v>
      </c>
      <c t="s" s="62" r="B154">
        <v>2237</v>
      </c>
      <c t="s" s="62" r="C154">
        <v>2238</v>
      </c>
      <c t="s" s="62" r="D154">
        <v>2239</v>
      </c>
      <c t="s" s="62" r="E154">
        <v>2240</v>
      </c>
      <c t="s" s="62" r="F154">
        <v>2241</v>
      </c>
      <c t="s" s="63" r="G154">
        <v>2242</v>
      </c>
      <c t="s" s="62" r="H154">
        <v>2243</v>
      </c>
      <c s="64" r="I154">
        <v>288.0</v>
      </c>
      <c s="64" r="J154">
        <v>263.0</v>
      </c>
      <c s="64" r="K154">
        <v>248.0</v>
      </c>
      <c s="64" r="L154">
        <v>232.0</v>
      </c>
      <c s="64" r="M154">
        <v>266.0</v>
      </c>
      <c s="64" r="N154">
        <v>332.0</v>
      </c>
      <c s="64" r="O154">
        <v>10.47</v>
      </c>
      <c s="64" r="P154">
        <v>33.253577</v>
      </c>
      <c s="64" r="Q154">
        <v>50.993619</v>
      </c>
      <c s="64" r="R154">
        <v>43.064903</v>
      </c>
      <c s="64" r="S154">
        <v>66.3457379999999</v>
      </c>
      <c s="64" r="T154">
        <v>57.656728</v>
      </c>
      <c s="64" r="U154">
        <v>36.6854349999999</v>
      </c>
      <c s="64" r="V154">
        <v>34.0</v>
      </c>
      <c s="64" r="W154">
        <v>51.0</v>
      </c>
      <c s="64" r="X154">
        <v>46.0</v>
      </c>
      <c s="64" r="Y154">
        <v>64.0</v>
      </c>
      <c s="64" r="Z154">
        <v>50.0</v>
      </c>
      <c s="64" r="AA154">
        <v>18.0</v>
      </c>
      <c s="64" r="AB154">
        <v>129.991255999999</v>
      </c>
      <c s="64" r="AC154">
        <v>25.192104</v>
      </c>
      <c s="64" r="AD154">
        <v>17.130631</v>
      </c>
      <c s="64" r="AE154">
        <v>15.115262</v>
      </c>
      <c s="64" r="AF154">
        <v>34.2612609999999</v>
      </c>
      <c s="64" r="AG154">
        <v>23.176735</v>
      </c>
      <c s="64" r="AH154">
        <v>15.115262</v>
      </c>
      <c s="64" r="AI154">
        <v>0.0</v>
      </c>
      <c s="64" r="AJ154">
        <v>33.253577</v>
      </c>
      <c s="64" r="AK154">
        <v>67.5148379999999</v>
      </c>
      <c s="64" r="AL154">
        <v>29.22284</v>
      </c>
      <c s="64" r="AM154">
        <v>158.008744</v>
      </c>
      <c s="64" r="AN154">
        <v>8.06147299999999</v>
      </c>
      <c s="64" r="AO154">
        <v>33.862988</v>
      </c>
      <c s="64" r="AP154">
        <v>27.949641</v>
      </c>
      <c s="64" r="AQ154">
        <v>32.084477</v>
      </c>
      <c s="64" r="AR154">
        <v>34.479993</v>
      </c>
      <c s="64" r="AS154">
        <v>20.5624879999999</v>
      </c>
      <c s="64" r="AT154">
        <v>1.007684</v>
      </c>
      <c s="64" r="AU154">
        <v>12.90982</v>
      </c>
      <c s="64" r="AV154">
        <v>102.557458</v>
      </c>
      <c s="64" r="AW154">
        <v>42.541466</v>
      </c>
      <c s="64" r="AX154">
        <v>275.308911</v>
      </c>
      <c s="64" r="AY154">
        <v>20.153683</v>
      </c>
      <c s="64" r="AZ154">
        <v>0.0</v>
      </c>
      <c s="64" r="BA154">
        <v>12.09221</v>
      </c>
      <c s="64" r="BB154">
        <v>20.153683</v>
      </c>
      <c s="64" r="BC154">
        <v>36.276629</v>
      </c>
      <c s="64" r="BD154">
        <v>36.276629</v>
      </c>
      <c s="64" r="BE154">
        <v>76.5839959999999</v>
      </c>
      <c s="64" r="BF154">
        <v>73.772081</v>
      </c>
      <c s="64" r="BG154">
        <v>232.0</v>
      </c>
      <c s="64" r="BH154">
        <v>100.768415</v>
      </c>
      <c s="64" r="BI154">
        <v>16.1229459999999</v>
      </c>
      <c s="64" r="BJ154">
        <v>0.0</v>
      </c>
      <c s="64" r="BK154">
        <v>0.0</v>
      </c>
      <c s="64" r="BL154">
        <v>8.06147299999999</v>
      </c>
      <c s="64" r="BM154">
        <v>4.030737</v>
      </c>
      <c s="64" r="BN154">
        <v>32.245893</v>
      </c>
      <c s="64" r="BO154">
        <v>20.153683</v>
      </c>
      <c s="64" r="BP154">
        <v>20.153683</v>
      </c>
      <c s="64" r="BQ154">
        <v>174.540495999999</v>
      </c>
      <c s="64" r="BR154">
        <v>4.030737</v>
      </c>
      <c s="64" r="BS154">
        <v>0.0</v>
      </c>
      <c s="64" r="BT154">
        <v>12.09221</v>
      </c>
      <c s="64" r="BU154">
        <v>12.09221</v>
      </c>
      <c s="64" r="BV154">
        <v>32.245893</v>
      </c>
      <c s="64" r="BW154">
        <v>4.030737</v>
      </c>
      <c s="64" r="BX154">
        <v>56.430312</v>
      </c>
      <c s="64" r="BY154">
        <v>53.6183979999999</v>
      </c>
      <c s="64" r="BZ154">
        <v>21.7889039999999</v>
      </c>
      <c s="64" r="CA154">
        <v>0.0</v>
      </c>
      <c s="64" r="CB154">
        <v>0.0</v>
      </c>
      <c s="64" r="CC154">
        <v>0.0</v>
      </c>
      <c s="64" r="CD154">
        <v>0.0</v>
      </c>
      <c s="64" r="CE154">
        <v>4.030737</v>
      </c>
      <c s="64" r="CF154">
        <v>4.030737</v>
      </c>
      <c s="64" r="CG154">
        <v>0.0</v>
      </c>
      <c s="64" r="CH154">
        <v>13.7274309999999</v>
      </c>
      <c s="64" r="CI154">
        <v>134.993425</v>
      </c>
      <c s="64" r="CJ154">
        <v>0.0</v>
      </c>
      <c s="64" r="CK154">
        <v>0.0</v>
      </c>
      <c s="64" r="CL154">
        <v>12.09221</v>
      </c>
      <c s="64" r="CM154">
        <v>16.1229459999999</v>
      </c>
      <c s="64" r="CN154">
        <v>24.1844199999999</v>
      </c>
      <c s="64" r="CO154">
        <v>32.245893</v>
      </c>
      <c s="64" r="CP154">
        <v>0.0</v>
      </c>
      <c s="64" r="CQ154">
        <v>50.347956</v>
      </c>
      <c s="64" r="CR154">
        <v>118.526583</v>
      </c>
      <c s="64" r="CS154">
        <v>20.153683</v>
      </c>
      <c s="64" r="CT154">
        <v>0.0</v>
      </c>
      <c s="64" r="CU154">
        <v>0.0</v>
      </c>
      <c s="64" r="CV154">
        <v>4.030737</v>
      </c>
      <c s="64" r="CW154">
        <v>8.06147299999999</v>
      </c>
      <c s="64" r="CX154">
        <v>0.0</v>
      </c>
      <c s="64" r="CY154">
        <v>76.5839959999999</v>
      </c>
      <c s="64" r="CZ154">
        <v>9.696694</v>
      </c>
    </row>
    <row customHeight="1" r="155" ht="15.0">
      <c t="s" s="62" r="A155">
        <v>2244</v>
      </c>
      <c t="s" s="62" r="B155">
        <v>2245</v>
      </c>
      <c t="s" s="62" r="C155">
        <v>2246</v>
      </c>
      <c t="s" s="62" r="D155">
        <v>2247</v>
      </c>
      <c t="s" s="62" r="E155">
        <v>2248</v>
      </c>
      <c t="s" s="62" r="F155">
        <v>2249</v>
      </c>
      <c t="s" s="63" r="G155">
        <v>2250</v>
      </c>
      <c t="s" s="62" r="H155">
        <v>2251</v>
      </c>
      <c s="64" r="I155">
        <v>849.0</v>
      </c>
      <c s="64" r="J155">
        <v>778.0</v>
      </c>
      <c s="64" r="K155">
        <v>780.0</v>
      </c>
      <c s="64" r="L155">
        <v>781.0</v>
      </c>
      <c s="64" r="M155">
        <v>763.0</v>
      </c>
      <c s="64" r="N155">
        <v>825.0</v>
      </c>
      <c s="64" r="O155">
        <v>35.75</v>
      </c>
      <c s="64" r="P155">
        <v>146.447552</v>
      </c>
      <c s="64" r="Q155">
        <v>124.678321999999</v>
      </c>
      <c s="64" r="R155">
        <v>168.216782999999</v>
      </c>
      <c s="64" r="S155">
        <v>163.269230999999</v>
      </c>
      <c s="64" r="T155">
        <v>138.531468999999</v>
      </c>
      <c s="64" r="U155">
        <v>107.856643</v>
      </c>
      <c s="64" r="V155">
        <v>142.0</v>
      </c>
      <c s="64" r="W155">
        <v>117.0</v>
      </c>
      <c s="64" r="X155">
        <v>158.0</v>
      </c>
      <c s="64" r="Y155">
        <v>129.0</v>
      </c>
      <c s="64" r="Z155">
        <v>153.0</v>
      </c>
      <c s="64" r="AA155">
        <v>79.0</v>
      </c>
      <c s="64" r="AB155">
        <v>428.458041999999</v>
      </c>
      <c s="64" r="AC155">
        <v>74.2132869999999</v>
      </c>
      <c s="64" r="AD155">
        <v>65.307692</v>
      </c>
      <c s="64" r="AE155">
        <v>87.0769229999999</v>
      </c>
      <c s="64" r="AF155">
        <v>85.097902</v>
      </c>
      <c s="64" r="AG155">
        <v>62.3391609999999</v>
      </c>
      <c s="64" r="AH155">
        <v>49.475524</v>
      </c>
      <c s="64" r="AI155">
        <v>4.94755199999999</v>
      </c>
      <c s="64" r="AJ155">
        <v>104.888112</v>
      </c>
      <c s="64" r="AK155">
        <v>233.524475999999</v>
      </c>
      <c s="64" r="AL155">
        <v>90.045455</v>
      </c>
      <c s="64" r="AM155">
        <v>420.541958</v>
      </c>
      <c s="64" r="AN155">
        <v>72.234266</v>
      </c>
      <c s="64" r="AO155">
        <v>59.370629</v>
      </c>
      <c s="64" r="AP155">
        <v>81.1398599999999</v>
      </c>
      <c s="64" r="AQ155">
        <v>78.171329</v>
      </c>
      <c s="64" r="AR155">
        <v>76.1923079999999</v>
      </c>
      <c s="64" r="AS155">
        <v>47.4965029999999</v>
      </c>
      <c s="64" r="AT155">
        <v>5.937063</v>
      </c>
      <c s="64" r="AU155">
        <v>99.9405589999999</v>
      </c>
      <c s="64" r="AV155">
        <v>221.65035</v>
      </c>
      <c s="64" r="AW155">
        <v>98.9510489999999</v>
      </c>
      <c s="64" r="AX155">
        <v>724.321678</v>
      </c>
      <c s="64" r="AY155">
        <v>15.8321679999999</v>
      </c>
      <c s="64" r="AZ155">
        <v>19.7902099999999</v>
      </c>
      <c s="64" r="BA155">
        <v>19.7902099999999</v>
      </c>
      <c s="64" r="BB155">
        <v>63.328671</v>
      </c>
      <c s="64" r="BC155">
        <v>118.741259</v>
      </c>
      <c s="64" r="BD155">
        <v>126.657343</v>
      </c>
      <c s="64" r="BE155">
        <v>277.062936999999</v>
      </c>
      <c s="64" r="BF155">
        <v>83.118881</v>
      </c>
      <c s="64" r="BG155">
        <v>636.0</v>
      </c>
      <c s="64" r="BH155">
        <v>352.265734</v>
      </c>
      <c s="64" r="BI155">
        <v>7.91608399999999</v>
      </c>
      <c s="64" r="BJ155">
        <v>11.874126</v>
      </c>
      <c s="64" r="BK155">
        <v>7.91608399999999</v>
      </c>
      <c s="64" r="BL155">
        <v>23.748252</v>
      </c>
      <c s="64" r="BM155">
        <v>11.874126</v>
      </c>
      <c s="64" r="BN155">
        <v>110.825175</v>
      </c>
      <c s="64" r="BO155">
        <v>150.405594</v>
      </c>
      <c s="64" r="BP155">
        <v>27.706294</v>
      </c>
      <c s="64" r="BQ155">
        <v>372.055944</v>
      </c>
      <c s="64" r="BR155">
        <v>7.91608399999999</v>
      </c>
      <c s="64" r="BS155">
        <v>7.91608399999999</v>
      </c>
      <c s="64" r="BT155">
        <v>11.874126</v>
      </c>
      <c s="64" r="BU155">
        <v>39.5804199999999</v>
      </c>
      <c s="64" r="BV155">
        <v>106.867133</v>
      </c>
      <c s="64" r="BW155">
        <v>15.8321679999999</v>
      </c>
      <c s="64" r="BX155">
        <v>126.657343</v>
      </c>
      <c s="64" r="BY155">
        <v>55.412587</v>
      </c>
      <c s="64" r="BZ155">
        <v>102.909091</v>
      </c>
      <c s="64" r="CA155">
        <v>0.0</v>
      </c>
      <c s="64" r="CB155">
        <v>0.0</v>
      </c>
      <c s="64" r="CC155">
        <v>3.95804199999999</v>
      </c>
      <c s="64" r="CD155">
        <v>11.874126</v>
      </c>
      <c s="64" r="CE155">
        <v>11.874126</v>
      </c>
      <c s="64" r="CF155">
        <v>27.706294</v>
      </c>
      <c s="64" r="CG155">
        <v>0.0</v>
      </c>
      <c s="64" r="CH155">
        <v>47.4965029999999</v>
      </c>
      <c s="64" r="CI155">
        <v>288.937063</v>
      </c>
      <c s="64" r="CJ155">
        <v>7.91608399999999</v>
      </c>
      <c s="64" r="CK155">
        <v>15.8321679999999</v>
      </c>
      <c s="64" r="CL155">
        <v>15.8321679999999</v>
      </c>
      <c s="64" r="CM155">
        <v>39.5804199999999</v>
      </c>
      <c s="64" r="CN155">
        <v>98.9510489999999</v>
      </c>
      <c s="64" r="CO155">
        <v>91.034965</v>
      </c>
      <c s="64" r="CP155">
        <v>3.95804199999999</v>
      </c>
      <c s="64" r="CQ155">
        <v>15.8321679999999</v>
      </c>
      <c s="64" r="CR155">
        <v>332.475524</v>
      </c>
      <c s="64" r="CS155">
        <v>7.91608399999999</v>
      </c>
      <c s="64" r="CT155">
        <v>3.95804199999999</v>
      </c>
      <c s="64" r="CU155">
        <v>0.0</v>
      </c>
      <c s="64" r="CV155">
        <v>11.874126</v>
      </c>
      <c s="64" r="CW155">
        <v>7.91608399999999</v>
      </c>
      <c s="64" r="CX155">
        <v>7.91608399999999</v>
      </c>
      <c s="64" r="CY155">
        <v>273.104895</v>
      </c>
      <c s="64" r="CZ155">
        <v>19.7902099999999</v>
      </c>
    </row>
    <row customHeight="1" r="156" ht="15.0">
      <c t="s" s="62" r="A156">
        <v>2252</v>
      </c>
      <c t="s" s="62" r="B156">
        <v>2253</v>
      </c>
      <c t="s" s="62" r="C156">
        <v>2254</v>
      </c>
      <c t="s" s="62" r="D156">
        <v>2255</v>
      </c>
      <c t="s" s="62" r="E156">
        <v>2256</v>
      </c>
      <c t="s" s="62" r="F156">
        <v>2257</v>
      </c>
      <c t="s" s="63" r="G156">
        <v>2258</v>
      </c>
      <c t="s" s="62" r="H156">
        <v>2259</v>
      </c>
      <c s="64" r="I156">
        <v>148.0</v>
      </c>
      <c s="64" r="J156">
        <v>124.0</v>
      </c>
      <c s="64" r="K156">
        <v>124.0</v>
      </c>
      <c s="64" r="L156">
        <v>143.0</v>
      </c>
      <c s="64" r="M156">
        <v>144.0</v>
      </c>
      <c s="64" r="N156">
        <v>152.0</v>
      </c>
      <c s="64" r="O156">
        <v>4.41</v>
      </c>
      <c s="64" r="P156">
        <v>30.0</v>
      </c>
      <c s="64" r="Q156">
        <v>20.0</v>
      </c>
      <c s="64" r="R156">
        <v>27.0</v>
      </c>
      <c s="64" r="S156">
        <v>32.0</v>
      </c>
      <c s="64" r="T156">
        <v>22.0</v>
      </c>
      <c s="64" r="U156">
        <v>17.0</v>
      </c>
      <c s="64" r="V156">
        <v>22.0</v>
      </c>
      <c s="64" r="W156">
        <v>14.0</v>
      </c>
      <c s="64" r="X156">
        <v>29.0</v>
      </c>
      <c s="64" r="Y156">
        <v>24.0</v>
      </c>
      <c s="64" r="Z156">
        <v>28.0</v>
      </c>
      <c s="64" r="AA156">
        <v>7.0</v>
      </c>
      <c s="64" r="AB156">
        <v>69.0</v>
      </c>
      <c s="64" r="AC156">
        <v>12.0</v>
      </c>
      <c s="64" r="AD156">
        <v>11.0</v>
      </c>
      <c s="64" r="AE156">
        <v>10.0</v>
      </c>
      <c s="64" r="AF156">
        <v>17.0</v>
      </c>
      <c s="64" r="AG156">
        <v>11.0</v>
      </c>
      <c s="64" r="AH156">
        <v>8.0</v>
      </c>
      <c s="64" r="AI156">
        <v>0.0</v>
      </c>
      <c s="64" r="AJ156">
        <v>14.0</v>
      </c>
      <c s="64" r="AK156">
        <v>40.0</v>
      </c>
      <c s="64" r="AL156">
        <v>15.0</v>
      </c>
      <c s="64" r="AM156">
        <v>79.0</v>
      </c>
      <c s="64" r="AN156">
        <v>18.0</v>
      </c>
      <c s="64" r="AO156">
        <v>9.0</v>
      </c>
      <c s="64" r="AP156">
        <v>17.0</v>
      </c>
      <c s="64" r="AQ156">
        <v>15.0</v>
      </c>
      <c s="64" r="AR156">
        <v>11.0</v>
      </c>
      <c s="64" r="AS156">
        <v>9.0</v>
      </c>
      <c s="64" r="AT156">
        <v>0.0</v>
      </c>
      <c s="64" r="AU156">
        <v>18.0</v>
      </c>
      <c s="64" r="AV156">
        <v>45.0</v>
      </c>
      <c s="64" r="AW156">
        <v>16.0</v>
      </c>
      <c s="64" r="AX156">
        <v>128.0</v>
      </c>
      <c s="64" r="AY156">
        <v>16.0</v>
      </c>
      <c s="64" r="AZ156">
        <v>4.0</v>
      </c>
      <c s="64" r="BA156">
        <v>0.0</v>
      </c>
      <c s="64" r="BB156">
        <v>16.0</v>
      </c>
      <c s="64" r="BC156">
        <v>32.0</v>
      </c>
      <c s="64" r="BD156">
        <v>12.0</v>
      </c>
      <c s="64" r="BE156">
        <v>40.0</v>
      </c>
      <c s="64" r="BF156">
        <v>8.0</v>
      </c>
      <c s="64" r="BG156">
        <v>96.0</v>
      </c>
      <c s="64" r="BH156">
        <v>60.0</v>
      </c>
      <c s="64" r="BI156">
        <v>12.0</v>
      </c>
      <c s="64" r="BJ156">
        <v>4.0</v>
      </c>
      <c s="64" r="BK156">
        <v>0.0</v>
      </c>
      <c s="64" r="BL156">
        <v>0.0</v>
      </c>
      <c s="64" r="BM156">
        <v>4.0</v>
      </c>
      <c s="64" r="BN156">
        <v>8.0</v>
      </c>
      <c s="64" r="BO156">
        <v>24.0</v>
      </c>
      <c s="64" r="BP156">
        <v>8.0</v>
      </c>
      <c s="64" r="BQ156">
        <v>68.0</v>
      </c>
      <c s="64" r="BR156">
        <v>4.0</v>
      </c>
      <c s="64" r="BS156">
        <v>0.0</v>
      </c>
      <c s="64" r="BT156">
        <v>0.0</v>
      </c>
      <c s="64" r="BU156">
        <v>16.0</v>
      </c>
      <c s="64" r="BV156">
        <v>28.0</v>
      </c>
      <c s="64" r="BW156">
        <v>4.0</v>
      </c>
      <c s="64" r="BX156">
        <v>16.0</v>
      </c>
      <c s="64" r="BY156">
        <v>0.0</v>
      </c>
      <c s="64" r="BZ156">
        <v>16.0</v>
      </c>
      <c s="64" r="CA156">
        <v>0.0</v>
      </c>
      <c s="64" r="CB156">
        <v>0.0</v>
      </c>
      <c s="64" r="CC156">
        <v>0.0</v>
      </c>
      <c s="64" r="CD156">
        <v>4.0</v>
      </c>
      <c s="64" r="CE156">
        <v>12.0</v>
      </c>
      <c s="64" r="CF156">
        <v>0.0</v>
      </c>
      <c s="64" r="CG156">
        <v>0.0</v>
      </c>
      <c s="64" r="CH156">
        <v>0.0</v>
      </c>
      <c s="64" r="CI156">
        <v>56.0</v>
      </c>
      <c s="64" r="CJ156">
        <v>8.0</v>
      </c>
      <c s="64" r="CK156">
        <v>4.0</v>
      </c>
      <c s="64" r="CL156">
        <v>0.0</v>
      </c>
      <c s="64" r="CM156">
        <v>12.0</v>
      </c>
      <c s="64" r="CN156">
        <v>16.0</v>
      </c>
      <c s="64" r="CO156">
        <v>12.0</v>
      </c>
      <c s="64" r="CP156">
        <v>0.0</v>
      </c>
      <c s="64" r="CQ156">
        <v>4.0</v>
      </c>
      <c s="64" r="CR156">
        <v>56.0</v>
      </c>
      <c s="64" r="CS156">
        <v>8.0</v>
      </c>
      <c s="64" r="CT156">
        <v>0.0</v>
      </c>
      <c s="64" r="CU156">
        <v>0.0</v>
      </c>
      <c s="64" r="CV156">
        <v>0.0</v>
      </c>
      <c s="64" r="CW156">
        <v>4.0</v>
      </c>
      <c s="64" r="CX156">
        <v>0.0</v>
      </c>
      <c s="64" r="CY156">
        <v>40.0</v>
      </c>
      <c s="64" r="CZ156">
        <v>4.0</v>
      </c>
    </row>
    <row customHeight="1" r="157" ht="15.0">
      <c t="s" s="62" r="A157">
        <v>2260</v>
      </c>
      <c t="s" s="62" r="B157">
        <v>2261</v>
      </c>
      <c t="s" s="62" r="C157">
        <v>2262</v>
      </c>
      <c t="s" s="62" r="D157">
        <v>2263</v>
      </c>
      <c t="s" s="62" r="E157">
        <v>2264</v>
      </c>
      <c t="s" s="62" r="F157">
        <v>2265</v>
      </c>
      <c t="s" s="63" r="G157">
        <v>2266</v>
      </c>
      <c t="s" s="62" r="H157">
        <v>2267</v>
      </c>
      <c s="64" r="I157">
        <v>265.0</v>
      </c>
      <c s="64" r="J157">
        <v>230.0</v>
      </c>
      <c s="64" r="K157">
        <v>212.0</v>
      </c>
      <c s="64" r="L157">
        <v>183.0</v>
      </c>
      <c s="64" r="M157">
        <v>225.0</v>
      </c>
      <c s="64" r="N157">
        <v>327.0</v>
      </c>
      <c s="64" r="O157">
        <v>7.36</v>
      </c>
      <c s="64" r="P157">
        <v>36.4122139999999</v>
      </c>
      <c s="64" r="Q157">
        <v>39.446565</v>
      </c>
      <c s="64" r="R157">
        <v>52.5954199999999</v>
      </c>
      <c s="64" r="S157">
        <v>60.687023</v>
      </c>
      <c s="64" r="T157">
        <v>40.458015</v>
      </c>
      <c s="64" r="U157">
        <v>35.4007629999999</v>
      </c>
      <c s="64" r="V157">
        <v>38.0</v>
      </c>
      <c s="64" r="W157">
        <v>30.0</v>
      </c>
      <c s="64" r="X157">
        <v>55.0</v>
      </c>
      <c s="64" r="Y157">
        <v>40.0</v>
      </c>
      <c s="64" r="Z157">
        <v>38.0</v>
      </c>
      <c s="64" r="AA157">
        <v>29.0</v>
      </c>
      <c s="64" r="AB157">
        <v>121.374046</v>
      </c>
      <c s="64" r="AC157">
        <v>17.1946559999999</v>
      </c>
      <c s="64" r="AD157">
        <v>16.1832059999999</v>
      </c>
      <c s="64" r="AE157">
        <v>24.274809</v>
      </c>
      <c s="64" r="AF157">
        <v>31.354962</v>
      </c>
      <c s="64" r="AG157">
        <v>19.2175569999999</v>
      </c>
      <c s="64" r="AH157">
        <v>10.114504</v>
      </c>
      <c s="64" r="AI157">
        <v>3.034351</v>
      </c>
      <c s="64" r="AJ157">
        <v>22.251908</v>
      </c>
      <c s="64" r="AK157">
        <v>78.8931299999999</v>
      </c>
      <c s="64" r="AL157">
        <v>20.229008</v>
      </c>
      <c s="64" r="AM157">
        <v>143.625954</v>
      </c>
      <c s="64" r="AN157">
        <v>19.2175569999999</v>
      </c>
      <c s="64" r="AO157">
        <v>23.263359</v>
      </c>
      <c s="64" r="AP157">
        <v>28.320611</v>
      </c>
      <c s="64" r="AQ157">
        <v>29.3320609999999</v>
      </c>
      <c s="64" r="AR157">
        <v>21.240458</v>
      </c>
      <c s="64" r="AS157">
        <v>19.2175569999999</v>
      </c>
      <c s="64" r="AT157">
        <v>3.034351</v>
      </c>
      <c s="64" r="AU157">
        <v>29.3320609999999</v>
      </c>
      <c s="64" r="AV157">
        <v>82.9389309999999</v>
      </c>
      <c s="64" r="AW157">
        <v>31.354962</v>
      </c>
      <c s="64" r="AX157">
        <v>214.427481</v>
      </c>
      <c s="64" r="AY157">
        <v>8.09160299999999</v>
      </c>
      <c s="64" r="AZ157">
        <v>28.320611</v>
      </c>
      <c s="64" r="BA157">
        <v>20.229008</v>
      </c>
      <c s="64" r="BB157">
        <v>28.320611</v>
      </c>
      <c s="64" r="BC157">
        <v>16.1832059999999</v>
      </c>
      <c s="64" r="BD157">
        <v>36.4122139999999</v>
      </c>
      <c s="64" r="BE157">
        <v>52.5954199999999</v>
      </c>
      <c s="64" r="BF157">
        <v>24.274809</v>
      </c>
      <c s="64" r="BG157">
        <v>196.0</v>
      </c>
      <c s="64" r="BH157">
        <v>101.145038</v>
      </c>
      <c s="64" r="BI157">
        <v>8.09160299999999</v>
      </c>
      <c s="64" r="BJ157">
        <v>16.1832059999999</v>
      </c>
      <c s="64" r="BK157">
        <v>16.1832059999999</v>
      </c>
      <c s="64" r="BL157">
        <v>12.1374049999999</v>
      </c>
      <c s="64" r="BM157">
        <v>0.0</v>
      </c>
      <c s="64" r="BN157">
        <v>20.229008</v>
      </c>
      <c s="64" r="BO157">
        <v>20.229008</v>
      </c>
      <c s="64" r="BP157">
        <v>8.09160299999999</v>
      </c>
      <c s="64" r="BQ157">
        <v>113.282443</v>
      </c>
      <c s="64" r="BR157">
        <v>0.0</v>
      </c>
      <c s="64" r="BS157">
        <v>12.1374049999999</v>
      </c>
      <c s="64" r="BT157">
        <v>4.045802</v>
      </c>
      <c s="64" r="BU157">
        <v>16.1832059999999</v>
      </c>
      <c s="64" r="BV157">
        <v>16.1832059999999</v>
      </c>
      <c s="64" r="BW157">
        <v>16.1832059999999</v>
      </c>
      <c s="64" r="BX157">
        <v>32.3664119999999</v>
      </c>
      <c s="64" r="BY157">
        <v>16.1832059999999</v>
      </c>
      <c s="64" r="BZ157">
        <v>20.229008</v>
      </c>
      <c s="64" r="CA157">
        <v>0.0</v>
      </c>
      <c s="64" r="CB157">
        <v>0.0</v>
      </c>
      <c s="64" r="CC157">
        <v>0.0</v>
      </c>
      <c s="64" r="CD157">
        <v>0.0</v>
      </c>
      <c s="64" r="CE157">
        <v>0.0</v>
      </c>
      <c s="64" r="CF157">
        <v>8.09160299999999</v>
      </c>
      <c s="64" r="CG157">
        <v>0.0</v>
      </c>
      <c s="64" r="CH157">
        <v>12.1374049999999</v>
      </c>
      <c s="64" r="CI157">
        <v>113.282443</v>
      </c>
      <c s="64" r="CJ157">
        <v>4.045802</v>
      </c>
      <c s="64" r="CK157">
        <v>28.320611</v>
      </c>
      <c s="64" r="CL157">
        <v>20.229008</v>
      </c>
      <c s="64" r="CM157">
        <v>20.229008</v>
      </c>
      <c s="64" r="CN157">
        <v>16.1832059999999</v>
      </c>
      <c s="64" r="CO157">
        <v>20.229008</v>
      </c>
      <c s="64" r="CP157">
        <v>0.0</v>
      </c>
      <c s="64" r="CQ157">
        <v>4.045802</v>
      </c>
      <c s="64" r="CR157">
        <v>80.916031</v>
      </c>
      <c s="64" r="CS157">
        <v>4.045802</v>
      </c>
      <c s="64" r="CT157">
        <v>0.0</v>
      </c>
      <c s="64" r="CU157">
        <v>0.0</v>
      </c>
      <c s="64" r="CV157">
        <v>8.09160299999999</v>
      </c>
      <c s="64" r="CW157">
        <v>0.0</v>
      </c>
      <c s="64" r="CX157">
        <v>8.09160299999999</v>
      </c>
      <c s="64" r="CY157">
        <v>52.5954199999999</v>
      </c>
      <c s="64" r="CZ157">
        <v>8.09160299999999</v>
      </c>
    </row>
    <row customHeight="1" r="158" ht="15.0">
      <c t="s" s="62" r="A158">
        <v>2268</v>
      </c>
      <c t="s" s="62" r="B158">
        <v>2269</v>
      </c>
      <c t="s" s="62" r="C158">
        <v>2270</v>
      </c>
      <c t="s" s="62" r="D158">
        <v>2271</v>
      </c>
      <c t="s" s="62" r="E158">
        <v>2272</v>
      </c>
      <c t="s" s="62" r="F158">
        <v>2273</v>
      </c>
      <c t="s" s="63" r="G158">
        <v>2274</v>
      </c>
      <c t="s" s="62" r="H158">
        <v>2275</v>
      </c>
      <c s="64" r="I158">
        <v>2167.0</v>
      </c>
      <c s="64" r="J158">
        <v>1883.0</v>
      </c>
      <c s="64" r="K158">
        <v>1731.0</v>
      </c>
      <c s="64" r="L158">
        <v>1791.0</v>
      </c>
      <c s="64" r="M158">
        <v>1863.0</v>
      </c>
      <c s="64" r="N158">
        <v>1982.0</v>
      </c>
      <c s="64" r="O158">
        <v>17.16</v>
      </c>
      <c s="64" r="P158">
        <v>465.541241</v>
      </c>
      <c s="64" r="Q158">
        <v>359.726122999999</v>
      </c>
      <c s="64" r="R158">
        <v>414.732653</v>
      </c>
      <c s="64" r="S158">
        <v>406.567656</v>
      </c>
      <c s="64" r="T158">
        <v>315.099003999999</v>
      </c>
      <c s="64" r="U158">
        <v>205.333323</v>
      </c>
      <c s="64" r="V158">
        <v>398.0</v>
      </c>
      <c s="64" r="W158">
        <v>324.0</v>
      </c>
      <c s="64" r="X158">
        <v>379.0</v>
      </c>
      <c s="64" r="Y158">
        <v>293.0</v>
      </c>
      <c s="64" r="Z158">
        <v>343.0</v>
      </c>
      <c s="64" r="AA158">
        <v>146.0</v>
      </c>
      <c s="64" r="AB158">
        <v>1073.37621399999</v>
      </c>
      <c s="64" r="AC158">
        <v>241.910889</v>
      </c>
      <c s="64" r="AD158">
        <v>180.937285</v>
      </c>
      <c s="64" r="AE158">
        <v>205.333323</v>
      </c>
      <c s="64" r="AF158">
        <v>205.316831</v>
      </c>
      <c s="64" r="AG158">
        <v>153.475249999999</v>
      </c>
      <c s="64" r="AH158">
        <v>83.353131</v>
      </c>
      <c s="64" r="AI158">
        <v>3.04950499999999</v>
      </c>
      <c s="64" r="AJ158">
        <v>310.016496</v>
      </c>
      <c s="64" r="AK158">
        <v>575.323413999999</v>
      </c>
      <c s="64" r="AL158">
        <v>188.036304</v>
      </c>
      <c s="64" r="AM158">
        <v>1093.623786</v>
      </c>
      <c s="64" r="AN158">
        <v>223.630351999999</v>
      </c>
      <c s="64" r="AO158">
        <v>178.788838</v>
      </c>
      <c s="64" r="AP158">
        <v>209.399329999999</v>
      </c>
      <c s="64" r="AQ158">
        <v>201.250824999999</v>
      </c>
      <c s="64" r="AR158">
        <v>161.623753999999</v>
      </c>
      <c s="64" r="AS158">
        <v>110.798674</v>
      </c>
      <c s="64" r="AT158">
        <v>8.132013</v>
      </c>
      <c s="64" r="AU158">
        <v>305.868029999999</v>
      </c>
      <c s="64" r="AV158">
        <v>568.191411</v>
      </c>
      <c s="64" r="AW158">
        <v>219.564346</v>
      </c>
      <c s="64" r="AX158">
        <v>1691.32672699999</v>
      </c>
      <c s="64" r="AY158">
        <v>4.06600599999999</v>
      </c>
      <c s="64" r="AZ158">
        <v>44.72607</v>
      </c>
      <c s="64" r="BA158">
        <v>20.3300319999999</v>
      </c>
      <c s="64" r="BB158">
        <v>150.442237</v>
      </c>
      <c s="64" r="BC158">
        <v>304.95048</v>
      </c>
      <c s="64" r="BD158">
        <v>317.148499</v>
      </c>
      <c s="64" r="BE158">
        <v>504.184794</v>
      </c>
      <c s="64" r="BF158">
        <v>345.478609</v>
      </c>
      <c s="64" r="BG158">
        <v>1504.0</v>
      </c>
      <c s="64" r="BH158">
        <v>841.663324999999</v>
      </c>
      <c s="64" r="BI158">
        <v>4.06600599999999</v>
      </c>
      <c s="64" r="BJ158">
        <v>28.462045</v>
      </c>
      <c s="64" r="BK158">
        <v>20.3300319999999</v>
      </c>
      <c s="64" r="BL158">
        <v>69.1221089999999</v>
      </c>
      <c s="64" r="BM158">
        <v>69.1221089999999</v>
      </c>
      <c s="64" r="BN158">
        <v>276.488434999999</v>
      </c>
      <c s="64" r="BO158">
        <v>248.026389999999</v>
      </c>
      <c s="64" r="BP158">
        <v>126.046198</v>
      </c>
      <c s="64" r="BQ158">
        <v>849.663402</v>
      </c>
      <c s="64" r="BR158">
        <v>0.0</v>
      </c>
      <c s="64" r="BS158">
        <v>16.264026</v>
      </c>
      <c s="64" r="BT158">
        <v>0.0</v>
      </c>
      <c s="64" r="BU158">
        <v>81.3201279999999</v>
      </c>
      <c s="64" r="BV158">
        <v>235.828371</v>
      </c>
      <c s="64" r="BW158">
        <v>40.6600639999999</v>
      </c>
      <c s="64" r="BX158">
        <v>256.158403</v>
      </c>
      <c s="64" r="BY158">
        <v>219.43241</v>
      </c>
      <c s="64" r="BZ158">
        <v>235.696436</v>
      </c>
      <c s="64" r="CA158">
        <v>0.0</v>
      </c>
      <c s="64" r="CB158">
        <v>4.06600599999999</v>
      </c>
      <c s="64" r="CC158">
        <v>0.0</v>
      </c>
      <c s="64" r="CD158">
        <v>4.06600599999999</v>
      </c>
      <c s="64" r="CE158">
        <v>24.396038</v>
      </c>
      <c s="64" r="CF158">
        <v>73.1881149999999</v>
      </c>
      <c s="64" r="CG158">
        <v>0.0</v>
      </c>
      <c s="64" r="CH158">
        <v>129.980268999999</v>
      </c>
      <c s="64" r="CI158">
        <v>809.135273999999</v>
      </c>
      <c s="64" r="CJ158">
        <v>4.06600599999999</v>
      </c>
      <c s="64" r="CK158">
        <v>40.6600639999999</v>
      </c>
      <c s="64" r="CL158">
        <v>16.264026</v>
      </c>
      <c s="64" r="CM158">
        <v>117.914186</v>
      </c>
      <c s="64" r="CN158">
        <v>243.960384</v>
      </c>
      <c s="64" r="CO158">
        <v>219.564346</v>
      </c>
      <c s="64" r="CP158">
        <v>0.0</v>
      </c>
      <c s="64" r="CQ158">
        <v>166.706262</v>
      </c>
      <c s="64" r="CR158">
        <v>646.495017999999</v>
      </c>
      <c s="64" r="CS158">
        <v>0.0</v>
      </c>
      <c s="64" r="CT158">
        <v>0.0</v>
      </c>
      <c s="64" r="CU158">
        <v>4.06600599999999</v>
      </c>
      <c s="64" r="CV158">
        <v>28.462045</v>
      </c>
      <c s="64" r="CW158">
        <v>36.5940579999999</v>
      </c>
      <c s="64" r="CX158">
        <v>24.396038</v>
      </c>
      <c s="64" r="CY158">
        <v>504.184794</v>
      </c>
      <c s="64" r="CZ158">
        <v>48.7920769999999</v>
      </c>
    </row>
    <row customHeight="1" r="159" ht="15.0">
      <c t="s" s="62" r="A159">
        <v>2276</v>
      </c>
      <c t="s" s="62" r="B159">
        <v>2277</v>
      </c>
      <c t="s" s="62" r="C159">
        <v>2278</v>
      </c>
      <c t="s" s="62" r="D159">
        <v>2279</v>
      </c>
      <c t="s" s="62" r="E159">
        <v>2280</v>
      </c>
      <c t="s" s="62" r="F159">
        <v>2281</v>
      </c>
      <c t="s" s="63" r="G159">
        <v>2282</v>
      </c>
      <c t="s" s="62" r="H159">
        <v>2283</v>
      </c>
      <c s="64" r="I159">
        <v>150.0</v>
      </c>
      <c s="64" r="J159">
        <v>167.0</v>
      </c>
      <c s="64" r="K159">
        <v>172.0</v>
      </c>
      <c s="64" r="L159">
        <v>175.0</v>
      </c>
      <c s="64" r="M159">
        <v>197.0</v>
      </c>
      <c s="64" r="N159">
        <v>230.0</v>
      </c>
      <c s="64" r="O159">
        <v>25.77</v>
      </c>
      <c s="64" r="P159">
        <v>14.0</v>
      </c>
      <c s="64" r="Q159">
        <v>6.0</v>
      </c>
      <c s="64" r="R159">
        <v>27.0</v>
      </c>
      <c s="64" r="S159">
        <v>41.0</v>
      </c>
      <c s="64" r="T159">
        <v>41.0</v>
      </c>
      <c s="64" r="U159">
        <v>21.0</v>
      </c>
      <c s="64" r="V159">
        <v>21.0</v>
      </c>
      <c s="64" r="W159">
        <v>18.0</v>
      </c>
      <c s="64" r="X159">
        <v>35.0</v>
      </c>
      <c s="64" r="Y159">
        <v>31.0</v>
      </c>
      <c s="64" r="Z159">
        <v>39.0</v>
      </c>
      <c s="64" r="AA159">
        <v>23.0</v>
      </c>
      <c s="64" r="AB159">
        <v>72.0</v>
      </c>
      <c s="64" r="AC159">
        <v>7.0</v>
      </c>
      <c s="64" r="AD159">
        <v>5.0</v>
      </c>
      <c s="64" r="AE159">
        <v>11.0</v>
      </c>
      <c s="64" r="AF159">
        <v>19.0</v>
      </c>
      <c s="64" r="AG159">
        <v>20.0</v>
      </c>
      <c s="64" r="AH159">
        <v>10.0</v>
      </c>
      <c s="64" r="AI159">
        <v>0.0</v>
      </c>
      <c s="64" r="AJ159">
        <v>9.0</v>
      </c>
      <c s="64" r="AK159">
        <v>40.0</v>
      </c>
      <c s="64" r="AL159">
        <v>23.0</v>
      </c>
      <c s="64" r="AM159">
        <v>78.0</v>
      </c>
      <c s="64" r="AN159">
        <v>7.0</v>
      </c>
      <c s="64" r="AO159">
        <v>1.0</v>
      </c>
      <c s="64" r="AP159">
        <v>16.0</v>
      </c>
      <c s="64" r="AQ159">
        <v>22.0</v>
      </c>
      <c s="64" r="AR159">
        <v>21.0</v>
      </c>
      <c s="64" r="AS159">
        <v>11.0</v>
      </c>
      <c s="64" r="AT159">
        <v>0.0</v>
      </c>
      <c s="64" r="AU159">
        <v>7.0</v>
      </c>
      <c s="64" r="AV159">
        <v>50.0</v>
      </c>
      <c s="64" r="AW159">
        <v>21.0</v>
      </c>
      <c s="64" r="AX159">
        <v>124.0</v>
      </c>
      <c s="64" r="AY159">
        <v>0.0</v>
      </c>
      <c s="64" r="AZ159">
        <v>0.0</v>
      </c>
      <c s="64" r="BA159">
        <v>12.0</v>
      </c>
      <c s="64" r="BB159">
        <v>32.0</v>
      </c>
      <c s="64" r="BC159">
        <v>8.0</v>
      </c>
      <c s="64" r="BD159">
        <v>16.0</v>
      </c>
      <c s="64" r="BE159">
        <v>48.0</v>
      </c>
      <c s="64" r="BF159">
        <v>8.0</v>
      </c>
      <c s="64" r="BG159">
        <v>124.0</v>
      </c>
      <c s="64" r="BH159">
        <v>56.0</v>
      </c>
      <c s="64" r="BI159">
        <v>0.0</v>
      </c>
      <c s="64" r="BJ159">
        <v>0.0</v>
      </c>
      <c s="64" r="BK159">
        <v>8.0</v>
      </c>
      <c s="64" r="BL159">
        <v>12.0</v>
      </c>
      <c s="64" r="BM159">
        <v>0.0</v>
      </c>
      <c s="64" r="BN159">
        <v>8.0</v>
      </c>
      <c s="64" r="BO159">
        <v>28.0</v>
      </c>
      <c s="64" r="BP159">
        <v>0.0</v>
      </c>
      <c s="64" r="BQ159">
        <v>68.0</v>
      </c>
      <c s="64" r="BR159">
        <v>0.0</v>
      </c>
      <c s="64" r="BS159">
        <v>0.0</v>
      </c>
      <c s="64" r="BT159">
        <v>4.0</v>
      </c>
      <c s="64" r="BU159">
        <v>20.0</v>
      </c>
      <c s="64" r="BV159">
        <v>8.0</v>
      </c>
      <c s="64" r="BW159">
        <v>8.0</v>
      </c>
      <c s="64" r="BX159">
        <v>20.0</v>
      </c>
      <c s="64" r="BY159">
        <v>8.0</v>
      </c>
      <c s="64" r="BZ159">
        <v>0.0</v>
      </c>
      <c s="64" r="CA159">
        <v>0.0</v>
      </c>
      <c s="64" r="CB159">
        <v>0.0</v>
      </c>
      <c s="64" r="CC159">
        <v>0.0</v>
      </c>
      <c s="64" r="CD159">
        <v>0.0</v>
      </c>
      <c s="64" r="CE159">
        <v>0.0</v>
      </c>
      <c s="64" r="CF159">
        <v>0.0</v>
      </c>
      <c s="64" r="CG159">
        <v>0.0</v>
      </c>
      <c s="64" r="CH159">
        <v>0.0</v>
      </c>
      <c s="64" r="CI159">
        <v>52.0</v>
      </c>
      <c s="64" r="CJ159">
        <v>0.0</v>
      </c>
      <c s="64" r="CK159">
        <v>0.0</v>
      </c>
      <c s="64" r="CL159">
        <v>4.0</v>
      </c>
      <c s="64" r="CM159">
        <v>24.0</v>
      </c>
      <c s="64" r="CN159">
        <v>8.0</v>
      </c>
      <c s="64" r="CO159">
        <v>16.0</v>
      </c>
      <c s="64" r="CP159">
        <v>0.0</v>
      </c>
      <c s="64" r="CQ159">
        <v>0.0</v>
      </c>
      <c s="64" r="CR159">
        <v>72.0</v>
      </c>
      <c s="64" r="CS159">
        <v>0.0</v>
      </c>
      <c s="64" r="CT159">
        <v>0.0</v>
      </c>
      <c s="64" r="CU159">
        <v>8.0</v>
      </c>
      <c s="64" r="CV159">
        <v>8.0</v>
      </c>
      <c s="64" r="CW159">
        <v>0.0</v>
      </c>
      <c s="64" r="CX159">
        <v>0.0</v>
      </c>
      <c s="64" r="CY159">
        <v>48.0</v>
      </c>
      <c s="64" r="CZ159">
        <v>8.0</v>
      </c>
    </row>
    <row customHeight="1" r="160" ht="15.0">
      <c t="s" s="62" r="A160">
        <v>2284</v>
      </c>
      <c t="s" s="62" r="B160">
        <v>2285</v>
      </c>
      <c t="s" s="62" r="C160">
        <v>2286</v>
      </c>
      <c t="s" s="62" r="D160">
        <v>2287</v>
      </c>
      <c t="s" s="62" r="E160">
        <v>2288</v>
      </c>
      <c t="s" s="62" r="F160">
        <v>2289</v>
      </c>
      <c t="s" s="63" r="G160">
        <v>2290</v>
      </c>
      <c t="s" s="62" r="H160">
        <v>2291</v>
      </c>
      <c s="64" r="I160">
        <v>295.0</v>
      </c>
      <c s="64" r="J160">
        <v>244.0</v>
      </c>
      <c s="64" r="K160">
        <v>262.0</v>
      </c>
      <c s="64" r="L160">
        <v>260.0</v>
      </c>
      <c s="64" r="M160">
        <v>243.0</v>
      </c>
      <c s="64" r="N160">
        <v>247.0</v>
      </c>
      <c s="64" r="O160">
        <v>5.11</v>
      </c>
      <c s="64" r="P160">
        <v>70.984375</v>
      </c>
      <c s="64" r="Q160">
        <v>35.03125</v>
      </c>
      <c s="64" r="R160">
        <v>75.59375</v>
      </c>
      <c s="64" r="S160">
        <v>52.546875</v>
      </c>
      <c s="64" r="T160">
        <v>30.421875</v>
      </c>
      <c s="64" r="U160">
        <v>30.421875</v>
      </c>
      <c s="64" r="V160">
        <v>38.0</v>
      </c>
      <c s="64" r="W160">
        <v>45.0</v>
      </c>
      <c s="64" r="X160">
        <v>48.0</v>
      </c>
      <c s="64" r="Y160">
        <v>42.0</v>
      </c>
      <c s="64" r="Z160">
        <v>51.0</v>
      </c>
      <c s="64" r="AA160">
        <v>20.0</v>
      </c>
      <c s="64" r="AB160">
        <v>141.046875</v>
      </c>
      <c s="64" r="AC160">
        <v>30.421875</v>
      </c>
      <c s="64" r="AD160">
        <v>20.28125</v>
      </c>
      <c s="64" r="AE160">
        <v>35.03125</v>
      </c>
      <c s="64" r="AF160">
        <v>26.734375</v>
      </c>
      <c s="64" r="AG160">
        <v>11.984375</v>
      </c>
      <c s="64" r="AH160">
        <v>15.671875</v>
      </c>
      <c s="64" r="AI160">
        <v>0.921875</v>
      </c>
      <c s="64" r="AJ160">
        <v>38.71875</v>
      </c>
      <c s="64" r="AK160">
        <v>80.203125</v>
      </c>
      <c s="64" r="AL160">
        <v>22.125</v>
      </c>
      <c s="64" r="AM160">
        <v>153.953125</v>
      </c>
      <c s="64" r="AN160">
        <v>40.5625</v>
      </c>
      <c s="64" r="AO160">
        <v>14.75</v>
      </c>
      <c s="64" r="AP160">
        <v>40.5625</v>
      </c>
      <c s="64" r="AQ160">
        <v>25.8125</v>
      </c>
      <c s="64" r="AR160">
        <v>18.4375</v>
      </c>
      <c s="64" r="AS160">
        <v>13.828125</v>
      </c>
      <c s="64" r="AT160">
        <v>0.0</v>
      </c>
      <c s="64" r="AU160">
        <v>47.015625</v>
      </c>
      <c s="64" r="AV160">
        <v>84.8125</v>
      </c>
      <c s="64" r="AW160">
        <v>22.125</v>
      </c>
      <c s="64" r="AX160">
        <v>224.9375</v>
      </c>
      <c s="64" r="AY160">
        <v>29.5</v>
      </c>
      <c s="64" r="AZ160">
        <v>22.125</v>
      </c>
      <c s="64" r="BA160">
        <v>7.375</v>
      </c>
      <c s="64" r="BB160">
        <v>33.1875</v>
      </c>
      <c s="64" r="BC160">
        <v>18.4375</v>
      </c>
      <c s="64" r="BD160">
        <v>18.4375</v>
      </c>
      <c s="64" r="BE160">
        <v>70.0625</v>
      </c>
      <c s="64" r="BF160">
        <v>25.8125</v>
      </c>
      <c s="64" r="BG160">
        <v>200.0</v>
      </c>
      <c s="64" r="BH160">
        <v>110.625</v>
      </c>
      <c s="64" r="BI160">
        <v>18.4375</v>
      </c>
      <c s="64" r="BJ160">
        <v>14.75</v>
      </c>
      <c s="64" r="BK160">
        <v>3.6875</v>
      </c>
      <c s="64" r="BL160">
        <v>14.75</v>
      </c>
      <c s="64" r="BM160">
        <v>0.0</v>
      </c>
      <c s="64" r="BN160">
        <v>18.4375</v>
      </c>
      <c s="64" r="BO160">
        <v>25.8125</v>
      </c>
      <c s="64" r="BP160">
        <v>14.75</v>
      </c>
      <c s="64" r="BQ160">
        <v>114.3125</v>
      </c>
      <c s="64" r="BR160">
        <v>11.0625</v>
      </c>
      <c s="64" r="BS160">
        <v>7.375</v>
      </c>
      <c s="64" r="BT160">
        <v>3.6875</v>
      </c>
      <c s="64" r="BU160">
        <v>18.4375</v>
      </c>
      <c s="64" r="BV160">
        <v>18.4375</v>
      </c>
      <c s="64" r="BW160">
        <v>0.0</v>
      </c>
      <c s="64" r="BX160">
        <v>44.25</v>
      </c>
      <c s="64" r="BY160">
        <v>11.0625</v>
      </c>
      <c s="64" r="BZ160">
        <v>18.4375</v>
      </c>
      <c s="64" r="CA160">
        <v>0.0</v>
      </c>
      <c s="64" r="CB160">
        <v>0.0</v>
      </c>
      <c s="64" r="CC160">
        <v>0.0</v>
      </c>
      <c s="64" r="CD160">
        <v>0.0</v>
      </c>
      <c s="64" r="CE160">
        <v>3.6875</v>
      </c>
      <c s="64" r="CF160">
        <v>3.6875</v>
      </c>
      <c s="64" r="CG160">
        <v>0.0</v>
      </c>
      <c s="64" r="CH160">
        <v>11.0625</v>
      </c>
      <c s="64" r="CI160">
        <v>132.75</v>
      </c>
      <c s="64" r="CJ160">
        <v>25.8125</v>
      </c>
      <c s="64" r="CK160">
        <v>22.125</v>
      </c>
      <c s="64" r="CL160">
        <v>7.375</v>
      </c>
      <c s="64" r="CM160">
        <v>33.1875</v>
      </c>
      <c s="64" r="CN160">
        <v>14.75</v>
      </c>
      <c s="64" r="CO160">
        <v>14.75</v>
      </c>
      <c s="64" r="CP160">
        <v>0.0</v>
      </c>
      <c s="64" r="CQ160">
        <v>14.75</v>
      </c>
      <c s="64" r="CR160">
        <v>73.75</v>
      </c>
      <c s="64" r="CS160">
        <v>3.6875</v>
      </c>
      <c s="64" r="CT160">
        <v>0.0</v>
      </c>
      <c s="64" r="CU160">
        <v>0.0</v>
      </c>
      <c s="64" r="CV160">
        <v>0.0</v>
      </c>
      <c s="64" r="CW160">
        <v>0.0</v>
      </c>
      <c s="64" r="CX160">
        <v>0.0</v>
      </c>
      <c s="64" r="CY160">
        <v>70.0625</v>
      </c>
      <c s="64" r="CZ160">
        <v>0.0</v>
      </c>
    </row>
    <row customHeight="1" r="161" ht="15.0">
      <c t="s" s="62" r="A161">
        <v>2292</v>
      </c>
      <c t="s" s="62" r="B161">
        <v>2293</v>
      </c>
      <c t="s" s="62" r="C161">
        <v>2294</v>
      </c>
      <c t="s" s="62" r="D161">
        <v>2295</v>
      </c>
      <c t="s" s="62" r="E161">
        <v>2296</v>
      </c>
      <c t="s" s="62" r="F161">
        <v>2297</v>
      </c>
      <c t="s" s="63" r="G161">
        <v>2298</v>
      </c>
      <c t="s" s="62" r="H161">
        <v>2299</v>
      </c>
      <c s="64" r="I161">
        <v>716.0</v>
      </c>
      <c s="64" r="J161">
        <v>532.0</v>
      </c>
      <c s="64" r="K161">
        <v>435.0</v>
      </c>
      <c s="64" r="L161">
        <v>395.0</v>
      </c>
      <c s="64" r="M161">
        <v>388.0</v>
      </c>
      <c s="64" r="N161">
        <v>429.0</v>
      </c>
      <c s="64" r="O161">
        <v>6.79</v>
      </c>
      <c s="64" r="P161">
        <v>178.005556</v>
      </c>
      <c s="64" r="Q161">
        <v>110.383332999999</v>
      </c>
      <c s="64" r="R161">
        <v>185.961110999999</v>
      </c>
      <c s="64" r="S161">
        <v>151.155555999999</v>
      </c>
      <c s="64" r="T161">
        <v>56.6833329999999</v>
      </c>
      <c s="64" r="U161">
        <v>33.8111109999999</v>
      </c>
      <c s="64" r="V161">
        <v>133.0</v>
      </c>
      <c s="64" r="W161">
        <v>74.0</v>
      </c>
      <c s="64" r="X161">
        <v>159.0</v>
      </c>
      <c s="64" r="Y161">
        <v>76.0</v>
      </c>
      <c s="64" r="Z161">
        <v>57.0</v>
      </c>
      <c s="64" r="AA161">
        <v>33.0</v>
      </c>
      <c s="64" r="AB161">
        <v>369.933333</v>
      </c>
      <c s="64" r="AC161">
        <v>92.483333</v>
      </c>
      <c s="64" r="AD161">
        <v>58.6722219999999</v>
      </c>
      <c s="64" r="AE161">
        <v>95.466667</v>
      </c>
      <c s="64" r="AF161">
        <v>82.5388889999999</v>
      </c>
      <c s="64" r="AG161">
        <v>24.861111</v>
      </c>
      <c s="64" r="AH161">
        <v>15.911111</v>
      </c>
      <c s="64" r="AI161">
        <v>0.0</v>
      </c>
      <c s="64" r="AJ161">
        <v>123.311111</v>
      </c>
      <c s="64" r="AK161">
        <v>218.777778</v>
      </c>
      <c s="64" r="AL161">
        <v>27.8444439999999</v>
      </c>
      <c s="64" r="AM161">
        <v>346.066667</v>
      </c>
      <c s="64" r="AN161">
        <v>85.5222219999999</v>
      </c>
      <c s="64" r="AO161">
        <v>51.711111</v>
      </c>
      <c s="64" r="AP161">
        <v>90.494444</v>
      </c>
      <c s="64" r="AQ161">
        <v>68.616667</v>
      </c>
      <c s="64" r="AR161">
        <v>31.822222</v>
      </c>
      <c s="64" r="AS161">
        <v>17.8999999999999</v>
      </c>
      <c s="64" r="AT161">
        <v>0.0</v>
      </c>
      <c s="64" r="AU161">
        <v>103.422222</v>
      </c>
      <c s="64" r="AV161">
        <v>202.866667</v>
      </c>
      <c s="64" r="AW161">
        <v>39.7777779999999</v>
      </c>
      <c s="64" r="AX161">
        <v>552.911111</v>
      </c>
      <c s="64" r="AY161">
        <v>3.97777799999999</v>
      </c>
      <c s="64" r="AZ161">
        <v>27.8444439999999</v>
      </c>
      <c s="64" r="BA161">
        <v>27.8444439999999</v>
      </c>
      <c s="64" r="BB161">
        <v>107.4</v>
      </c>
      <c s="64" r="BC161">
        <v>111.377778</v>
      </c>
      <c s="64" r="BD161">
        <v>119.333333</v>
      </c>
      <c s="64" r="BE161">
        <v>71.5999999999999</v>
      </c>
      <c s="64" r="BF161">
        <v>83.5333329999999</v>
      </c>
      <c s="64" r="BG161">
        <v>396.0</v>
      </c>
      <c s="64" r="BH161">
        <v>282.422221999999</v>
      </c>
      <c s="64" r="BI161">
        <v>3.97777799999999</v>
      </c>
      <c s="64" r="BJ161">
        <v>23.866667</v>
      </c>
      <c s="64" r="BK161">
        <v>23.866667</v>
      </c>
      <c s="64" r="BL161">
        <v>43.7555559999999</v>
      </c>
      <c s="64" r="BM161">
        <v>15.911111</v>
      </c>
      <c s="64" r="BN161">
        <v>107.4</v>
      </c>
      <c s="64" r="BO161">
        <v>23.866667</v>
      </c>
      <c s="64" r="BP161">
        <v>39.7777779999999</v>
      </c>
      <c s="64" r="BQ161">
        <v>270.488888999999</v>
      </c>
      <c s="64" r="BR161">
        <v>0.0</v>
      </c>
      <c s="64" r="BS161">
        <v>3.97777799999999</v>
      </c>
      <c s="64" r="BT161">
        <v>3.97777799999999</v>
      </c>
      <c s="64" r="BU161">
        <v>63.644444</v>
      </c>
      <c s="64" r="BV161">
        <v>95.466667</v>
      </c>
      <c s="64" r="BW161">
        <v>11.9333329999999</v>
      </c>
      <c s="64" r="BX161">
        <v>47.733333</v>
      </c>
      <c s="64" r="BY161">
        <v>43.7555559999999</v>
      </c>
      <c s="64" r="BZ161">
        <v>71.5999999999999</v>
      </c>
      <c s="64" r="CA161">
        <v>0.0</v>
      </c>
      <c s="64" r="CB161">
        <v>3.97777799999999</v>
      </c>
      <c s="64" r="CC161">
        <v>0.0</v>
      </c>
      <c s="64" r="CD161">
        <v>3.97777799999999</v>
      </c>
      <c s="64" r="CE161">
        <v>3.97777799999999</v>
      </c>
      <c s="64" r="CF161">
        <v>15.911111</v>
      </c>
      <c s="64" r="CG161">
        <v>0.0</v>
      </c>
      <c s="64" r="CH161">
        <v>43.7555559999999</v>
      </c>
      <c s="64" r="CI161">
        <v>350.044444</v>
      </c>
      <c s="64" r="CJ161">
        <v>3.97777799999999</v>
      </c>
      <c s="64" r="CK161">
        <v>23.866667</v>
      </c>
      <c s="64" r="CL161">
        <v>27.8444439999999</v>
      </c>
      <c s="64" r="CM161">
        <v>87.511111</v>
      </c>
      <c s="64" r="CN161">
        <v>91.488889</v>
      </c>
      <c s="64" r="CO161">
        <v>87.511111</v>
      </c>
      <c s="64" r="CP161">
        <v>0.0</v>
      </c>
      <c s="64" r="CQ161">
        <v>27.8444439999999</v>
      </c>
      <c s="64" r="CR161">
        <v>131.266667</v>
      </c>
      <c s="64" r="CS161">
        <v>0.0</v>
      </c>
      <c s="64" r="CT161">
        <v>0.0</v>
      </c>
      <c s="64" r="CU161">
        <v>0.0</v>
      </c>
      <c s="64" r="CV161">
        <v>15.911111</v>
      </c>
      <c s="64" r="CW161">
        <v>15.911111</v>
      </c>
      <c s="64" r="CX161">
        <v>15.911111</v>
      </c>
      <c s="64" r="CY161">
        <v>71.5999999999999</v>
      </c>
      <c s="64" r="CZ161">
        <v>11.9333329999999</v>
      </c>
    </row>
    <row customHeight="1" r="162" ht="15.0">
      <c t="s" s="62" r="A162">
        <v>2300</v>
      </c>
      <c t="s" s="62" r="B162">
        <v>2301</v>
      </c>
      <c t="s" s="62" r="C162">
        <v>2302</v>
      </c>
      <c t="s" s="62" r="D162">
        <v>2303</v>
      </c>
      <c t="s" s="62" r="E162">
        <v>2304</v>
      </c>
      <c t="s" s="62" r="F162">
        <v>2305</v>
      </c>
      <c t="s" s="63" r="G162">
        <v>2306</v>
      </c>
      <c t="s" s="62" r="H162">
        <v>2307</v>
      </c>
      <c s="64" r="I162">
        <v>269.0</v>
      </c>
      <c s="64" r="J162">
        <v>218.0</v>
      </c>
      <c s="64" r="K162">
        <v>194.0</v>
      </c>
      <c s="64" r="L162">
        <v>174.0</v>
      </c>
      <c s="64" r="M162">
        <v>201.0</v>
      </c>
      <c s="64" r="N162">
        <v>234.0</v>
      </c>
      <c s="64" r="O162">
        <v>5.09999999999999</v>
      </c>
      <c s="64" r="P162">
        <v>55.0</v>
      </c>
      <c s="64" r="Q162">
        <v>36.0</v>
      </c>
      <c s="64" r="R162">
        <v>51.0</v>
      </c>
      <c s="64" r="S162">
        <v>65.0</v>
      </c>
      <c s="64" r="T162">
        <v>40.0</v>
      </c>
      <c s="64" r="U162">
        <v>22.0</v>
      </c>
      <c s="64" r="V162">
        <v>41.0</v>
      </c>
      <c s="64" r="W162">
        <v>33.0</v>
      </c>
      <c s="64" r="X162">
        <v>57.0</v>
      </c>
      <c s="64" r="Y162">
        <v>34.0</v>
      </c>
      <c s="64" r="Z162">
        <v>41.0</v>
      </c>
      <c s="64" r="AA162">
        <v>12.0</v>
      </c>
      <c s="64" r="AB162">
        <v>127.0</v>
      </c>
      <c s="64" r="AC162">
        <v>32.0</v>
      </c>
      <c s="64" r="AD162">
        <v>17.0</v>
      </c>
      <c s="64" r="AE162">
        <v>25.0</v>
      </c>
      <c s="64" r="AF162">
        <v>28.0</v>
      </c>
      <c s="64" r="AG162">
        <v>17.0</v>
      </c>
      <c s="64" r="AH162">
        <v>8.0</v>
      </c>
      <c s="64" r="AI162">
        <v>0.0</v>
      </c>
      <c s="64" r="AJ162">
        <v>41.0</v>
      </c>
      <c s="64" r="AK162">
        <v>69.0</v>
      </c>
      <c s="64" r="AL162">
        <v>17.0</v>
      </c>
      <c s="64" r="AM162">
        <v>142.0</v>
      </c>
      <c s="64" r="AN162">
        <v>23.0</v>
      </c>
      <c s="64" r="AO162">
        <v>19.0</v>
      </c>
      <c s="64" r="AP162">
        <v>26.0</v>
      </c>
      <c s="64" r="AQ162">
        <v>37.0</v>
      </c>
      <c s="64" r="AR162">
        <v>23.0</v>
      </c>
      <c s="64" r="AS162">
        <v>13.0</v>
      </c>
      <c s="64" r="AT162">
        <v>1.0</v>
      </c>
      <c s="64" r="AU162">
        <v>30.0</v>
      </c>
      <c s="64" r="AV162">
        <v>85.0</v>
      </c>
      <c s="64" r="AW162">
        <v>27.0</v>
      </c>
      <c s="64" r="AX162">
        <v>208.0</v>
      </c>
      <c s="64" r="AY162">
        <v>28.0</v>
      </c>
      <c s="64" r="AZ162">
        <v>4.0</v>
      </c>
      <c s="64" r="BA162">
        <v>16.0</v>
      </c>
      <c s="64" r="BB162">
        <v>32.0</v>
      </c>
      <c s="64" r="BC162">
        <v>32.0</v>
      </c>
      <c s="64" r="BD162">
        <v>28.0</v>
      </c>
      <c s="64" r="BE162">
        <v>40.0</v>
      </c>
      <c s="64" r="BF162">
        <v>28.0</v>
      </c>
      <c s="64" r="BG162">
        <v>200.0</v>
      </c>
      <c s="64" r="BH162">
        <v>112.0</v>
      </c>
      <c s="64" r="BI162">
        <v>16.0</v>
      </c>
      <c s="64" r="BJ162">
        <v>0.0</v>
      </c>
      <c s="64" r="BK162">
        <v>12.0</v>
      </c>
      <c s="64" r="BL162">
        <v>16.0</v>
      </c>
      <c s="64" r="BM162">
        <v>12.0</v>
      </c>
      <c s="64" r="BN162">
        <v>24.0</v>
      </c>
      <c s="64" r="BO162">
        <v>24.0</v>
      </c>
      <c s="64" r="BP162">
        <v>8.0</v>
      </c>
      <c s="64" r="BQ162">
        <v>96.0</v>
      </c>
      <c s="64" r="BR162">
        <v>12.0</v>
      </c>
      <c s="64" r="BS162">
        <v>4.0</v>
      </c>
      <c s="64" r="BT162">
        <v>4.0</v>
      </c>
      <c s="64" r="BU162">
        <v>16.0</v>
      </c>
      <c s="64" r="BV162">
        <v>20.0</v>
      </c>
      <c s="64" r="BW162">
        <v>4.0</v>
      </c>
      <c s="64" r="BX162">
        <v>16.0</v>
      </c>
      <c s="64" r="BY162">
        <v>20.0</v>
      </c>
      <c s="64" r="BZ162">
        <v>20.0</v>
      </c>
      <c s="64" r="CA162">
        <v>0.0</v>
      </c>
      <c s="64" r="CB162">
        <v>0.0</v>
      </c>
      <c s="64" r="CC162">
        <v>0.0</v>
      </c>
      <c s="64" r="CD162">
        <v>0.0</v>
      </c>
      <c s="64" r="CE162">
        <v>4.0</v>
      </c>
      <c s="64" r="CF162">
        <v>8.0</v>
      </c>
      <c s="64" r="CG162">
        <v>0.0</v>
      </c>
      <c s="64" r="CH162">
        <v>8.0</v>
      </c>
      <c s="64" r="CI162">
        <v>124.0</v>
      </c>
      <c s="64" r="CJ162">
        <v>20.0</v>
      </c>
      <c s="64" r="CK162">
        <v>4.0</v>
      </c>
      <c s="64" r="CL162">
        <v>16.0</v>
      </c>
      <c s="64" r="CM162">
        <v>32.0</v>
      </c>
      <c s="64" r="CN162">
        <v>24.0</v>
      </c>
      <c s="64" r="CO162">
        <v>20.0</v>
      </c>
      <c s="64" r="CP162">
        <v>0.0</v>
      </c>
      <c s="64" r="CQ162">
        <v>8.0</v>
      </c>
      <c s="64" r="CR162">
        <v>64.0</v>
      </c>
      <c s="64" r="CS162">
        <v>8.0</v>
      </c>
      <c s="64" r="CT162">
        <v>0.0</v>
      </c>
      <c s="64" r="CU162">
        <v>0.0</v>
      </c>
      <c s="64" r="CV162">
        <v>0.0</v>
      </c>
      <c s="64" r="CW162">
        <v>4.0</v>
      </c>
      <c s="64" r="CX162">
        <v>0.0</v>
      </c>
      <c s="64" r="CY162">
        <v>40.0</v>
      </c>
      <c s="64" r="CZ162">
        <v>12.0</v>
      </c>
    </row>
    <row customHeight="1" r="163" ht="15.0">
      <c t="s" s="62" r="A163">
        <v>2308</v>
      </c>
      <c t="s" s="62" r="B163">
        <v>2309</v>
      </c>
      <c t="s" s="62" r="C163">
        <v>2310</v>
      </c>
      <c t="s" s="62" r="D163">
        <v>2311</v>
      </c>
      <c t="s" s="62" r="E163">
        <v>2312</v>
      </c>
      <c t="s" s="62" r="F163">
        <v>2313</v>
      </c>
      <c t="s" s="63" r="G163">
        <v>2314</v>
      </c>
      <c t="s" s="62" r="H163">
        <v>2315</v>
      </c>
      <c s="64" r="I163">
        <v>1660.0</v>
      </c>
      <c s="64" r="J163">
        <v>1394.0</v>
      </c>
      <c s="64" r="K163">
        <v>1294.0</v>
      </c>
      <c s="64" r="L163">
        <v>1513.0</v>
      </c>
      <c s="64" r="M163">
        <v>760.0</v>
      </c>
      <c s="64" r="N163">
        <v>816.0</v>
      </c>
      <c s="64" r="O163">
        <v>12.98</v>
      </c>
      <c s="64" r="P163">
        <v>328.745173</v>
      </c>
      <c s="64" r="Q163">
        <v>282.519327999999</v>
      </c>
      <c s="64" r="R163">
        <v>295.494876999999</v>
      </c>
      <c s="64" r="S163">
        <v>358.670439999999</v>
      </c>
      <c s="64" r="T163">
        <v>258.243967</v>
      </c>
      <c s="64" r="U163">
        <v>136.326214999999</v>
      </c>
      <c s="64" r="V163">
        <v>315.0</v>
      </c>
      <c s="64" r="W163">
        <v>235.0</v>
      </c>
      <c s="64" r="X163">
        <v>348.0</v>
      </c>
      <c s="64" r="Y163">
        <v>244.0</v>
      </c>
      <c s="64" r="Z163">
        <v>163.0</v>
      </c>
      <c s="64" r="AA163">
        <v>89.0</v>
      </c>
      <c s="64" r="AB163">
        <v>832.608572999999</v>
      </c>
      <c s="64" r="AC163">
        <v>173.685314</v>
      </c>
      <c s="64" r="AD163">
        <v>149.518143</v>
      </c>
      <c s="64" r="AE163">
        <v>157.168355999999</v>
      </c>
      <c s="64" r="AF163">
        <v>177.118533</v>
      </c>
      <c s="64" r="AG163">
        <v>130.784498</v>
      </c>
      <c s="64" r="AH163">
        <v>42.1170419999999</v>
      </c>
      <c s="64" r="AI163">
        <v>2.216686</v>
      </c>
      <c s="64" r="AJ163">
        <v>207.935764</v>
      </c>
      <c s="64" r="AK163">
        <v>508.296772999999</v>
      </c>
      <c s="64" r="AL163">
        <v>116.376037</v>
      </c>
      <c s="64" r="AM163">
        <v>827.391427</v>
      </c>
      <c s="64" r="AN163">
        <v>155.059858999999</v>
      </c>
      <c s="64" r="AO163">
        <v>133.001184999999</v>
      </c>
      <c s="64" r="AP163">
        <v>138.326521</v>
      </c>
      <c s="64" r="AQ163">
        <v>181.551906</v>
      </c>
      <c s="64" r="AR163">
        <v>127.459469</v>
      </c>
      <c s="64" r="AS163">
        <v>80.9090539999999</v>
      </c>
      <c s="64" r="AT163">
        <v>11.083432</v>
      </c>
      <c s="64" r="AU163">
        <v>192.743528</v>
      </c>
      <c s="64" r="AV163">
        <v>479.479849</v>
      </c>
      <c s="64" r="AW163">
        <v>155.168049</v>
      </c>
      <c s="64" r="AX163">
        <v>1315.84621199999</v>
      </c>
      <c s="64" r="AY163">
        <v>17.733491</v>
      </c>
      <c s="64" r="AZ163">
        <v>53.200474</v>
      </c>
      <c s="64" r="BA163">
        <v>39.9003549999999</v>
      </c>
      <c s="64" r="BB163">
        <v>158.735903</v>
      </c>
      <c s="64" r="BC163">
        <v>208.368523</v>
      </c>
      <c s="64" r="BD163">
        <v>252.702250999999</v>
      </c>
      <c s="64" r="BE163">
        <v>390.136809</v>
      </c>
      <c s="64" r="BF163">
        <v>195.068405</v>
      </c>
      <c s="64" r="BG163">
        <v>1144.0</v>
      </c>
      <c s="64" r="BH163">
        <v>651.273047</v>
      </c>
      <c s="64" r="BI163">
        <v>8.86674599999999</v>
      </c>
      <c s="64" r="BJ163">
        <v>35.4669829999999</v>
      </c>
      <c s="64" r="BK163">
        <v>26.600237</v>
      </c>
      <c s="64" r="BL163">
        <v>97.101443</v>
      </c>
      <c s="64" r="BM163">
        <v>31.0336099999999</v>
      </c>
      <c s="64" r="BN163">
        <v>186.201659</v>
      </c>
      <c s="64" r="BO163">
        <v>212.801896</v>
      </c>
      <c s="64" r="BP163">
        <v>53.200474</v>
      </c>
      <c s="64" r="BQ163">
        <v>664.573165</v>
      </c>
      <c s="64" r="BR163">
        <v>8.86674599999999</v>
      </c>
      <c s="64" r="BS163">
        <v>17.733491</v>
      </c>
      <c s="64" r="BT163">
        <v>13.3001179999999</v>
      </c>
      <c s="64" r="BU163">
        <v>61.6344599999999</v>
      </c>
      <c s="64" r="BV163">
        <v>177.334913</v>
      </c>
      <c s="64" r="BW163">
        <v>66.5005919999999</v>
      </c>
      <c s="64" r="BX163">
        <v>177.334913</v>
      </c>
      <c s="64" r="BY163">
        <v>141.867931</v>
      </c>
      <c s="64" r="BZ163">
        <v>141.867931</v>
      </c>
      <c s="64" r="CA163">
        <v>0.0</v>
      </c>
      <c s="64" r="CB163">
        <v>0.0</v>
      </c>
      <c s="64" r="CC163">
        <v>0.0</v>
      </c>
      <c s="64" r="CD163">
        <v>26.600237</v>
      </c>
      <c s="64" r="CE163">
        <v>17.733491</v>
      </c>
      <c s="64" r="CF163">
        <v>39.9003549999999</v>
      </c>
      <c s="64" r="CG163">
        <v>0.0</v>
      </c>
      <c s="64" r="CH163">
        <v>57.633847</v>
      </c>
      <c s="64" r="CI163">
        <v>650.840286999999</v>
      </c>
      <c s="64" r="CJ163">
        <v>13.3001179999999</v>
      </c>
      <c s="64" r="CK163">
        <v>48.7671009999999</v>
      </c>
      <c s="64" r="CL163">
        <v>39.9003549999999</v>
      </c>
      <c s="64" r="CM163">
        <v>127.702293</v>
      </c>
      <c s="64" r="CN163">
        <v>150.734676</v>
      </c>
      <c s="64" r="CO163">
        <v>181.768285999999</v>
      </c>
      <c s="64" r="CP163">
        <v>4.43337299999999</v>
      </c>
      <c s="64" r="CQ163">
        <v>84.2340839999999</v>
      </c>
      <c s="64" r="CR163">
        <v>523.137994</v>
      </c>
      <c s="64" r="CS163">
        <v>4.43337299999999</v>
      </c>
      <c s="64" r="CT163">
        <v>4.43337299999999</v>
      </c>
      <c s="64" r="CU163">
        <v>0.0</v>
      </c>
      <c s="64" r="CV163">
        <v>4.43337299999999</v>
      </c>
      <c s="64" r="CW163">
        <v>39.9003549999999</v>
      </c>
      <c s="64" r="CX163">
        <v>31.0336099999999</v>
      </c>
      <c s="64" r="CY163">
        <v>385.703436</v>
      </c>
      <c s="64" r="CZ163">
        <v>53.200474</v>
      </c>
    </row>
    <row customHeight="1" r="164" ht="15.0">
      <c t="s" s="62" r="A164">
        <v>2316</v>
      </c>
      <c t="s" s="62" r="B164">
        <v>2317</v>
      </c>
      <c t="s" s="62" r="C164">
        <v>2318</v>
      </c>
      <c t="s" s="62" r="D164">
        <v>2319</v>
      </c>
      <c t="s" s="62" r="E164">
        <v>2320</v>
      </c>
      <c t="s" s="62" r="F164">
        <v>2321</v>
      </c>
      <c t="s" s="63" r="G164">
        <v>2322</v>
      </c>
      <c t="s" s="62" r="H164">
        <v>2323</v>
      </c>
      <c s="64" r="I164">
        <v>583.0</v>
      </c>
      <c s="64" r="J164">
        <v>478.0</v>
      </c>
      <c s="64" r="K164">
        <v>526.0</v>
      </c>
      <c s="64" r="L164">
        <v>512.0</v>
      </c>
      <c s="64" r="M164">
        <v>542.0</v>
      </c>
      <c s="64" r="N164">
        <v>577.0</v>
      </c>
      <c s="64" r="O164">
        <v>7.59</v>
      </c>
      <c s="64" r="P164">
        <v>86.115665</v>
      </c>
      <c s="64" r="Q164">
        <v>67.6113679999999</v>
      </c>
      <c s="64" r="R164">
        <v>90.06359</v>
      </c>
      <c s="64" r="S164">
        <v>147.499504</v>
      </c>
      <c s="64" r="T164">
        <v>115.846073</v>
      </c>
      <c s="64" r="U164">
        <v>75.8637999999999</v>
      </c>
      <c s="64" r="V164">
        <v>60.0</v>
      </c>
      <c s="64" r="W164">
        <v>48.0</v>
      </c>
      <c s="64" r="X164">
        <v>105.0</v>
      </c>
      <c s="64" r="Y164">
        <v>99.0</v>
      </c>
      <c s="64" r="Z164">
        <v>115.0</v>
      </c>
      <c s="64" r="AA164">
        <v>51.0</v>
      </c>
      <c s="64" r="AB164">
        <v>281.926285</v>
      </c>
      <c s="64" r="AC164">
        <v>48.183765</v>
      </c>
      <c s="64" r="AD164">
        <v>37.9318999999999</v>
      </c>
      <c s="64" r="AE164">
        <v>33.8311539999999</v>
      </c>
      <c s="64" r="AF164">
        <v>68.6874949999999</v>
      </c>
      <c s="64" r="AG164">
        <v>63.561562</v>
      </c>
      <c s="64" r="AH164">
        <v>28.7052219999999</v>
      </c>
      <c s="64" r="AI164">
        <v>1.02518599999999</v>
      </c>
      <c s="64" r="AJ164">
        <v>69.712681</v>
      </c>
      <c s="64" r="AK164">
        <v>139.425363</v>
      </c>
      <c s="64" r="AL164">
        <v>72.7882409999999</v>
      </c>
      <c s="64" r="AM164">
        <v>301.073714999999</v>
      </c>
      <c s="64" r="AN164">
        <v>37.9318999999999</v>
      </c>
      <c s="64" r="AO164">
        <v>29.679468</v>
      </c>
      <c s="64" r="AP164">
        <v>56.232436</v>
      </c>
      <c s="64" r="AQ164">
        <v>78.812009</v>
      </c>
      <c s="64" r="AR164">
        <v>52.284511</v>
      </c>
      <c s="64" r="AS164">
        <v>42.032646</v>
      </c>
      <c s="64" r="AT164">
        <v>4.100746</v>
      </c>
      <c s="64" r="AU164">
        <v>54.334884</v>
      </c>
      <c s="64" r="AV164">
        <v>167.799472</v>
      </c>
      <c s="64" r="AW164">
        <v>78.9393599999999</v>
      </c>
      <c s="64" r="AX164">
        <v>495.782737999999</v>
      </c>
      <c s="64" r="AY164">
        <v>8.201492</v>
      </c>
      <c s="64" r="AZ164">
        <v>28.7052219999999</v>
      </c>
      <c s="64" r="BA164">
        <v>24.6044759999999</v>
      </c>
      <c s="64" r="BB164">
        <v>32.805968</v>
      </c>
      <c s="64" r="BC164">
        <v>57.410443</v>
      </c>
      <c s="64" r="BD164">
        <v>53.309697</v>
      </c>
      <c s="64" r="BE164">
        <v>217.339536</v>
      </c>
      <c s="64" r="BF164">
        <v>73.405904</v>
      </c>
      <c s="64" r="BG164">
        <v>420.0</v>
      </c>
      <c s="64" r="BH164">
        <v>221.440282</v>
      </c>
      <c s="64" r="BI164">
        <v>4.100746</v>
      </c>
      <c s="64" r="BJ164">
        <v>20.50373</v>
      </c>
      <c s="64" r="BK164">
        <v>12.3022379999999</v>
      </c>
      <c s="64" r="BL164">
        <v>20.50373</v>
      </c>
      <c s="64" r="BM164">
        <v>16.402984</v>
      </c>
      <c s="64" r="BN164">
        <v>41.00746</v>
      </c>
      <c s="64" r="BO164">
        <v>90.2164109999999</v>
      </c>
      <c s="64" r="BP164">
        <v>16.402984</v>
      </c>
      <c s="64" r="BQ164">
        <v>274.342456</v>
      </c>
      <c s="64" r="BR164">
        <v>4.100746</v>
      </c>
      <c s="64" r="BS164">
        <v>8.201492</v>
      </c>
      <c s="64" r="BT164">
        <v>12.3022379999999</v>
      </c>
      <c s="64" r="BU164">
        <v>12.3022379999999</v>
      </c>
      <c s="64" r="BV164">
        <v>41.00746</v>
      </c>
      <c s="64" r="BW164">
        <v>12.3022379999999</v>
      </c>
      <c s="64" r="BX164">
        <v>127.123125</v>
      </c>
      <c s="64" r="BY164">
        <v>57.00292</v>
      </c>
      <c s="64" r="BZ164">
        <v>45.108206</v>
      </c>
      <c s="64" r="CA164">
        <v>0.0</v>
      </c>
      <c s="64" r="CB164">
        <v>0.0</v>
      </c>
      <c s="64" r="CC164">
        <v>0.0</v>
      </c>
      <c s="64" r="CD164">
        <v>0.0</v>
      </c>
      <c s="64" r="CE164">
        <v>4.100746</v>
      </c>
      <c s="64" r="CF164">
        <v>8.201492</v>
      </c>
      <c s="64" r="CG164">
        <v>0.0</v>
      </c>
      <c s="64" r="CH164">
        <v>32.805968</v>
      </c>
      <c s="64" r="CI164">
        <v>216.932013</v>
      </c>
      <c s="64" r="CJ164">
        <v>8.201492</v>
      </c>
      <c s="64" r="CK164">
        <v>20.50373</v>
      </c>
      <c s="64" r="CL164">
        <v>24.6044759999999</v>
      </c>
      <c s="64" r="CM164">
        <v>24.6044759999999</v>
      </c>
      <c s="64" r="CN164">
        <v>53.309697</v>
      </c>
      <c s="64" r="CO164">
        <v>45.108206</v>
      </c>
      <c s="64" r="CP164">
        <v>0.0</v>
      </c>
      <c s="64" r="CQ164">
        <v>40.5999369999999</v>
      </c>
      <c s="64" r="CR164">
        <v>233.74252</v>
      </c>
      <c s="64" r="CS164">
        <v>0.0</v>
      </c>
      <c s="64" r="CT164">
        <v>8.201492</v>
      </c>
      <c s="64" r="CU164">
        <v>0.0</v>
      </c>
      <c s="64" r="CV164">
        <v>8.201492</v>
      </c>
      <c s="64" r="CW164">
        <v>0.0</v>
      </c>
      <c s="64" r="CX164">
        <v>0.0</v>
      </c>
      <c s="64" r="CY164">
        <v>217.339536</v>
      </c>
      <c s="64" r="CZ164">
        <v>0.0</v>
      </c>
    </row>
    <row customHeight="1" r="165" ht="15.0">
      <c t="s" s="62" r="A165">
        <v>2324</v>
      </c>
      <c t="s" s="62" r="B165">
        <v>2325</v>
      </c>
      <c t="s" s="62" r="C165">
        <v>2326</v>
      </c>
      <c t="s" s="62" r="D165">
        <v>2327</v>
      </c>
      <c t="s" s="62" r="E165">
        <v>2328</v>
      </c>
      <c t="s" s="62" r="F165">
        <v>2329</v>
      </c>
      <c t="s" s="63" r="G165">
        <v>2330</v>
      </c>
      <c t="s" s="62" r="H165">
        <v>2331</v>
      </c>
      <c s="64" r="I165">
        <v>705.0</v>
      </c>
      <c s="64" r="J165">
        <v>580.0</v>
      </c>
      <c s="64" r="K165">
        <v>596.0</v>
      </c>
      <c s="64" r="L165">
        <v>557.0</v>
      </c>
      <c s="64" r="M165">
        <v>415.0</v>
      </c>
      <c s="64" r="N165">
        <v>448.0</v>
      </c>
      <c s="64" r="O165">
        <v>4.28</v>
      </c>
      <c s="64" r="P165">
        <v>139.0</v>
      </c>
      <c s="64" r="Q165">
        <v>108.0</v>
      </c>
      <c s="64" r="R165">
        <v>151.0</v>
      </c>
      <c s="64" r="S165">
        <v>146.0</v>
      </c>
      <c s="64" r="T165">
        <v>102.0</v>
      </c>
      <c s="64" r="U165">
        <v>59.0</v>
      </c>
      <c s="64" r="V165">
        <v>111.0</v>
      </c>
      <c s="64" r="W165">
        <v>93.0</v>
      </c>
      <c s="64" r="X165">
        <v>129.0</v>
      </c>
      <c s="64" r="Y165">
        <v>102.0</v>
      </c>
      <c s="64" r="Z165">
        <v>82.0</v>
      </c>
      <c s="64" r="AA165">
        <v>63.0</v>
      </c>
      <c s="64" r="AB165">
        <v>348.0</v>
      </c>
      <c s="64" r="AC165">
        <v>62.0</v>
      </c>
      <c s="64" r="AD165">
        <v>54.0</v>
      </c>
      <c s="64" r="AE165">
        <v>77.0</v>
      </c>
      <c s="64" r="AF165">
        <v>84.0</v>
      </c>
      <c s="64" r="AG165">
        <v>50.0</v>
      </c>
      <c s="64" r="AH165">
        <v>18.0</v>
      </c>
      <c s="64" r="AI165">
        <v>3.0</v>
      </c>
      <c s="64" r="AJ165">
        <v>74.0</v>
      </c>
      <c s="64" r="AK165">
        <v>225.0</v>
      </c>
      <c s="64" r="AL165">
        <v>49.0</v>
      </c>
      <c s="64" r="AM165">
        <v>357.0</v>
      </c>
      <c s="64" r="AN165">
        <v>77.0</v>
      </c>
      <c s="64" r="AO165">
        <v>54.0</v>
      </c>
      <c s="64" r="AP165">
        <v>74.0</v>
      </c>
      <c s="64" r="AQ165">
        <v>62.0</v>
      </c>
      <c s="64" r="AR165">
        <v>52.0</v>
      </c>
      <c s="64" r="AS165">
        <v>33.0</v>
      </c>
      <c s="64" r="AT165">
        <v>5.0</v>
      </c>
      <c s="64" r="AU165">
        <v>89.0</v>
      </c>
      <c s="64" r="AV165">
        <v>206.0</v>
      </c>
      <c s="64" r="AW165">
        <v>62.0</v>
      </c>
      <c s="64" r="AX165">
        <v>556.0</v>
      </c>
      <c s="64" r="AY165">
        <v>8.0</v>
      </c>
      <c s="64" r="AZ165">
        <v>36.0</v>
      </c>
      <c s="64" r="BA165">
        <v>12.0</v>
      </c>
      <c s="64" r="BB165">
        <v>60.0</v>
      </c>
      <c s="64" r="BC165">
        <v>80.0</v>
      </c>
      <c s="64" r="BD165">
        <v>120.0</v>
      </c>
      <c s="64" r="BE165">
        <v>164.0</v>
      </c>
      <c s="64" r="BF165">
        <v>76.0</v>
      </c>
      <c s="64" r="BG165">
        <v>444.0</v>
      </c>
      <c s="64" r="BH165">
        <v>288.0</v>
      </c>
      <c s="64" r="BI165">
        <v>4.0</v>
      </c>
      <c s="64" r="BJ165">
        <v>24.0</v>
      </c>
      <c s="64" r="BK165">
        <v>8.0</v>
      </c>
      <c s="64" r="BL165">
        <v>44.0</v>
      </c>
      <c s="64" r="BM165">
        <v>16.0</v>
      </c>
      <c s="64" r="BN165">
        <v>100.0</v>
      </c>
      <c s="64" r="BO165">
        <v>80.0</v>
      </c>
      <c s="64" r="BP165">
        <v>12.0</v>
      </c>
      <c s="64" r="BQ165">
        <v>268.0</v>
      </c>
      <c s="64" r="BR165">
        <v>4.0</v>
      </c>
      <c s="64" r="BS165">
        <v>12.0</v>
      </c>
      <c s="64" r="BT165">
        <v>4.0</v>
      </c>
      <c s="64" r="BU165">
        <v>16.0</v>
      </c>
      <c s="64" r="BV165">
        <v>64.0</v>
      </c>
      <c s="64" r="BW165">
        <v>20.0</v>
      </c>
      <c s="64" r="BX165">
        <v>84.0</v>
      </c>
      <c s="64" r="BY165">
        <v>64.0</v>
      </c>
      <c s="64" r="BZ165">
        <v>56.0</v>
      </c>
      <c s="64" r="CA165">
        <v>0.0</v>
      </c>
      <c s="64" r="CB165">
        <v>0.0</v>
      </c>
      <c s="64" r="CC165">
        <v>0.0</v>
      </c>
      <c s="64" r="CD165">
        <v>0.0</v>
      </c>
      <c s="64" r="CE165">
        <v>8.0</v>
      </c>
      <c s="64" r="CF165">
        <v>24.0</v>
      </c>
      <c s="64" r="CG165">
        <v>0.0</v>
      </c>
      <c s="64" r="CH165">
        <v>24.0</v>
      </c>
      <c s="64" r="CI165">
        <v>276.0</v>
      </c>
      <c s="64" r="CJ165">
        <v>4.0</v>
      </c>
      <c s="64" r="CK165">
        <v>32.0</v>
      </c>
      <c s="64" r="CL165">
        <v>12.0</v>
      </c>
      <c s="64" r="CM165">
        <v>60.0</v>
      </c>
      <c s="64" r="CN165">
        <v>64.0</v>
      </c>
      <c s="64" r="CO165">
        <v>76.0</v>
      </c>
      <c s="64" r="CP165">
        <v>0.0</v>
      </c>
      <c s="64" r="CQ165">
        <v>28.0</v>
      </c>
      <c s="64" r="CR165">
        <v>224.0</v>
      </c>
      <c s="64" r="CS165">
        <v>4.0</v>
      </c>
      <c s="64" r="CT165">
        <v>4.0</v>
      </c>
      <c s="64" r="CU165">
        <v>0.0</v>
      </c>
      <c s="64" r="CV165">
        <v>0.0</v>
      </c>
      <c s="64" r="CW165">
        <v>8.0</v>
      </c>
      <c s="64" r="CX165">
        <v>20.0</v>
      </c>
      <c s="64" r="CY165">
        <v>164.0</v>
      </c>
      <c s="64" r="CZ165">
        <v>24.0</v>
      </c>
    </row>
    <row customHeight="1" r="166" ht="15.0">
      <c t="s" s="62" r="A166">
        <v>2332</v>
      </c>
      <c t="s" s="62" r="B166">
        <v>2333</v>
      </c>
      <c t="s" s="62" r="C166">
        <v>2334</v>
      </c>
      <c t="s" s="62" r="D166">
        <v>2335</v>
      </c>
      <c t="s" s="62" r="E166">
        <v>2336</v>
      </c>
      <c t="s" s="62" r="F166">
        <v>2337</v>
      </c>
      <c t="s" s="63" r="G166">
        <v>2338</v>
      </c>
      <c t="s" s="62" r="H166">
        <v>2339</v>
      </c>
      <c s="64" r="I166">
        <v>19571.0</v>
      </c>
      <c s="64" r="J166">
        <v>18411.0</v>
      </c>
      <c s="64" r="K166">
        <v>16391.0</v>
      </c>
      <c s="64" r="L166">
        <v>14760.0</v>
      </c>
      <c s="64" r="M166">
        <v>12719.0</v>
      </c>
      <c s="64" r="N166">
        <v>8026.0</v>
      </c>
      <c s="64" r="O166">
        <v>12.01</v>
      </c>
      <c s="64" r="P166">
        <v>3559.82057399999</v>
      </c>
      <c s="64" r="Q166">
        <v>3483.826333</v>
      </c>
      <c s="64" r="R166">
        <v>4009.423201</v>
      </c>
      <c s="64" r="S166">
        <v>4103.770821</v>
      </c>
      <c s="64" r="T166">
        <v>2706.451853</v>
      </c>
      <c s="64" r="U166">
        <v>1707.70721899999</v>
      </c>
      <c s="64" r="V166">
        <v>3689.0</v>
      </c>
      <c s="64" r="W166">
        <v>3667.0</v>
      </c>
      <c s="64" r="X166">
        <v>4167.0</v>
      </c>
      <c s="64" r="Y166">
        <v>3673.0</v>
      </c>
      <c s="64" r="Z166">
        <v>2271.0</v>
      </c>
      <c s="64" r="AA166">
        <v>944.0</v>
      </c>
      <c s="64" r="AB166">
        <v>9273.419769</v>
      </c>
      <c s="64" r="AC166">
        <v>1844.42370299999</v>
      </c>
      <c s="64" r="AD166">
        <v>1697.125903</v>
      </c>
      <c s="64" r="AE166">
        <v>1942.336643</v>
      </c>
      <c s="64" r="AF166">
        <v>1932.077507</v>
      </c>
      <c s="64" r="AG166">
        <v>1268.276155</v>
      </c>
      <c s="64" r="AH166">
        <v>556.545957</v>
      </c>
      <c s="64" r="AI166">
        <v>32.6338999999999</v>
      </c>
      <c s="64" r="AJ166">
        <v>2484.63123899999</v>
      </c>
      <c s="64" r="AK166">
        <v>5518.82412399999</v>
      </c>
      <c s="64" r="AL166">
        <v>1269.964406</v>
      </c>
      <c s="64" r="AM166">
        <v>10297.580231</v>
      </c>
      <c s="64" r="AN166">
        <v>1715.39687099999</v>
      </c>
      <c s="64" r="AO166">
        <v>1786.700429</v>
      </c>
      <c s="64" r="AP166">
        <v>2067.086558</v>
      </c>
      <c s="64" r="AQ166">
        <v>2171.693314</v>
      </c>
      <c s="64" r="AR166">
        <v>1438.175698</v>
      </c>
      <c s="64" r="AS166">
        <v>1020.365602</v>
      </c>
      <c s="64" r="AT166">
        <v>98.161759</v>
      </c>
      <c s="64" r="AU166">
        <v>2332.314273</v>
      </c>
      <c s="64" r="AV166">
        <v>6094.454882</v>
      </c>
      <c s="64" r="AW166">
        <v>1870.811077</v>
      </c>
      <c s="64" r="AX166">
        <v>16056.178594</v>
      </c>
      <c s="64" r="AY166">
        <v>62.5169569999999</v>
      </c>
      <c s="64" r="AZ166">
        <v>545.985762</v>
      </c>
      <c s="64" r="BA166">
        <v>1630.598027</v>
      </c>
      <c s="64" r="BB166">
        <v>2539.30204099999</v>
      </c>
      <c s="64" r="BC166">
        <v>3073.616605</v>
      </c>
      <c s="64" r="BD166">
        <v>1722.77512299999</v>
      </c>
      <c s="64" r="BE166">
        <v>4089.74086399999</v>
      </c>
      <c s="64" r="BF166">
        <v>2391.64321599999</v>
      </c>
      <c s="64" r="BG166">
        <v>14750.0</v>
      </c>
      <c s="64" r="BH166">
        <v>7451.99564</v>
      </c>
      <c s="64" r="BI166">
        <v>41.6050869999999</v>
      </c>
      <c s="64" r="BJ166">
        <v>435.446920999999</v>
      </c>
      <c s="64" r="BK166">
        <v>1023.095818</v>
      </c>
      <c s="64" r="BL166">
        <v>1183.473197</v>
      </c>
      <c s="64" r="BM166">
        <v>659.109030999999</v>
      </c>
      <c s="64" r="BN166">
        <v>1366.260632</v>
      </c>
      <c s="64" r="BO166">
        <v>1736.264032</v>
      </c>
      <c s="64" r="BP166">
        <v>1006.740923</v>
      </c>
      <c s="64" r="BQ166">
        <v>8604.18295299999</v>
      </c>
      <c s="64" r="BR166">
        <v>20.91187</v>
      </c>
      <c s="64" r="BS166">
        <v>110.538841</v>
      </c>
      <c s="64" r="BT166">
        <v>607.502208999999</v>
      </c>
      <c s="64" r="BU166">
        <v>1355.82884399999</v>
      </c>
      <c s="64" r="BV166">
        <v>2414.507574</v>
      </c>
      <c s="64" r="BW166">
        <v>356.514491</v>
      </c>
      <c s="64" r="BX166">
        <v>2353.47683199999</v>
      </c>
      <c s="64" r="BY166">
        <v>1384.902293</v>
      </c>
      <c s="64" r="BZ166">
        <v>2342.45126299999</v>
      </c>
      <c s="64" r="CA166">
        <v>1.027436</v>
      </c>
      <c s="64" r="CB166">
        <v>7.475393</v>
      </c>
      <c s="64" r="CC166">
        <v>26.706129</v>
      </c>
      <c s="64" r="CD166">
        <v>177.519364999999</v>
      </c>
      <c s="64" r="CE166">
        <v>462.918369999999</v>
      </c>
      <c s="64" r="CF166">
        <v>312.760270999999</v>
      </c>
      <c s="64" r="CG166">
        <v>0.0</v>
      </c>
      <c s="64" r="CH166">
        <v>1354.0443</v>
      </c>
      <c s="64" r="CI166">
        <v>7893.021138</v>
      </c>
      <c s="64" r="CJ166">
        <v>45.686216</v>
      </c>
      <c s="64" r="CK166">
        <v>384.234144</v>
      </c>
      <c s="64" r="CL166">
        <v>1248.977194</v>
      </c>
      <c s="64" r="CM166">
        <v>2033.147336</v>
      </c>
      <c s="64" r="CN166">
        <v>2252.97607699999</v>
      </c>
      <c s="64" r="CO166">
        <v>1267.339439</v>
      </c>
      <c s="64" r="CP166">
        <v>16.891403</v>
      </c>
      <c s="64" r="CQ166">
        <v>643.769328999999</v>
      </c>
      <c s="64" r="CR166">
        <v>5820.70619199999</v>
      </c>
      <c s="64" r="CS166">
        <v>15.803304</v>
      </c>
      <c s="64" r="CT166">
        <v>154.276225</v>
      </c>
      <c s="64" r="CU166">
        <v>354.914703999999</v>
      </c>
      <c s="64" r="CV166">
        <v>328.635338999999</v>
      </c>
      <c s="64" r="CW166">
        <v>357.722158999999</v>
      </c>
      <c s="64" r="CX166">
        <v>142.675413999999</v>
      </c>
      <c s="64" r="CY166">
        <v>4072.84946099999</v>
      </c>
      <c s="64" r="CZ166">
        <v>393.829586</v>
      </c>
    </row>
    <row customHeight="1" r="167" ht="15.0">
      <c t="s" s="62" r="A167">
        <v>2340</v>
      </c>
      <c t="s" s="62" r="B167">
        <v>2341</v>
      </c>
      <c t="s" s="62" r="C167">
        <v>2342</v>
      </c>
      <c t="s" s="62" r="D167">
        <v>2343</v>
      </c>
      <c t="s" s="62" r="E167">
        <v>2344</v>
      </c>
      <c t="s" s="62" r="F167">
        <v>2345</v>
      </c>
      <c t="s" s="63" r="G167">
        <v>2346</v>
      </c>
      <c t="s" s="62" r="H167">
        <v>2347</v>
      </c>
      <c s="64" r="I167">
        <v>397.0</v>
      </c>
      <c s="64" r="J167">
        <v>310.0</v>
      </c>
      <c s="64" r="K167">
        <v>299.0</v>
      </c>
      <c s="64" r="L167">
        <v>289.0</v>
      </c>
      <c s="64" r="M167">
        <v>280.0</v>
      </c>
      <c s="64" r="N167">
        <v>285.0</v>
      </c>
      <c s="64" r="O167">
        <v>10.44</v>
      </c>
      <c s="64" r="P167">
        <v>80.9999789999999</v>
      </c>
      <c s="64" r="Q167">
        <v>47.9999869999999</v>
      </c>
      <c s="64" r="R167">
        <v>83.9999779999999</v>
      </c>
      <c s="64" r="S167">
        <v>90.0000809999999</v>
      </c>
      <c s="64" r="T167">
        <v>55.999985</v>
      </c>
      <c s="64" r="U167">
        <v>37.9999899999999</v>
      </c>
      <c s="64" r="V167">
        <v>59.0</v>
      </c>
      <c s="64" r="W167">
        <v>49.0</v>
      </c>
      <c s="64" r="X167">
        <v>72.0</v>
      </c>
      <c s="64" r="Y167">
        <v>62.0</v>
      </c>
      <c s="64" r="Z167">
        <v>47.0</v>
      </c>
      <c s="64" r="AA167">
        <v>21.0</v>
      </c>
      <c s="64" r="AB167">
        <v>204.000051</v>
      </c>
      <c s="64" r="AC167">
        <v>47.9999869999999</v>
      </c>
      <c s="64" r="AD167">
        <v>24.999993</v>
      </c>
      <c s="64" r="AE167">
        <v>40.9999889999999</v>
      </c>
      <c s="64" r="AF167">
        <v>46.000093</v>
      </c>
      <c s="64" r="AG167">
        <v>27.999993</v>
      </c>
      <c s="64" r="AH167">
        <v>14.9999959999999</v>
      </c>
      <c s="64" r="AI167">
        <v>1.0</v>
      </c>
      <c s="64" r="AJ167">
        <v>55.999985</v>
      </c>
      <c s="64" r="AK167">
        <v>115.000075</v>
      </c>
      <c s="64" r="AL167">
        <v>32.999991</v>
      </c>
      <c s="64" r="AM167">
        <v>192.999948999999</v>
      </c>
      <c s="64" r="AN167">
        <v>32.999991</v>
      </c>
      <c s="64" r="AO167">
        <v>22.999994</v>
      </c>
      <c s="64" r="AP167">
        <v>42.9999889999999</v>
      </c>
      <c s="64" r="AQ167">
        <v>43.999988</v>
      </c>
      <c s="64" r="AR167">
        <v>27.999993</v>
      </c>
      <c s="64" r="AS167">
        <v>19.9999949999999</v>
      </c>
      <c s="64" r="AT167">
        <v>1.999999</v>
      </c>
      <c s="64" r="AU167">
        <v>38.9999899999999</v>
      </c>
      <c s="64" r="AV167">
        <v>112.99997</v>
      </c>
      <c s="64" r="AW167">
        <v>40.9999889999999</v>
      </c>
      <c s="64" r="AX167">
        <v>340.000331</v>
      </c>
      <c s="64" r="AY167">
        <v>7.99999799999999</v>
      </c>
      <c s="64" r="AZ167">
        <v>11.999997</v>
      </c>
      <c s="64" r="BA167">
        <v>11.999997</v>
      </c>
      <c s="64" r="BB167">
        <v>27.999993</v>
      </c>
      <c s="64" r="BC167">
        <v>63.999983</v>
      </c>
      <c s="64" r="BD167">
        <v>72.0004019999999</v>
      </c>
      <c s="64" r="BE167">
        <v>75.9999799999999</v>
      </c>
      <c s="64" r="BF167">
        <v>67.999982</v>
      </c>
      <c s="64" r="BG167">
        <v>240.0</v>
      </c>
      <c s="64" r="BH167">
        <v>168.000376999999</v>
      </c>
      <c s="64" r="BI167">
        <v>3.99999899999999</v>
      </c>
      <c s="64" r="BJ167">
        <v>11.999997</v>
      </c>
      <c s="64" r="BK167">
        <v>7.99999799999999</v>
      </c>
      <c s="64" r="BL167">
        <v>11.999997</v>
      </c>
      <c s="64" r="BM167">
        <v>7.99999799999999</v>
      </c>
      <c s="64" r="BN167">
        <v>48.0004089999999</v>
      </c>
      <c s="64" r="BO167">
        <v>35.9999899999999</v>
      </c>
      <c s="64" r="BP167">
        <v>39.9999889999999</v>
      </c>
      <c s="64" r="BQ167">
        <v>171.999954</v>
      </c>
      <c s="64" r="BR167">
        <v>3.99999899999999</v>
      </c>
      <c s="64" r="BS167">
        <v>0.0</v>
      </c>
      <c s="64" r="BT167">
        <v>3.99999899999999</v>
      </c>
      <c s="64" r="BU167">
        <v>15.9999959999999</v>
      </c>
      <c s="64" r="BV167">
        <v>55.999985</v>
      </c>
      <c s="64" r="BW167">
        <v>23.999994</v>
      </c>
      <c s="64" r="BX167">
        <v>39.9999889999999</v>
      </c>
      <c s="64" r="BY167">
        <v>27.999993</v>
      </c>
      <c s="64" r="BZ167">
        <v>59.9999839999999</v>
      </c>
      <c s="64" r="CA167">
        <v>0.0</v>
      </c>
      <c s="64" r="CB167">
        <v>0.0</v>
      </c>
      <c s="64" r="CC167">
        <v>0.0</v>
      </c>
      <c s="64" r="CD167">
        <v>0.0</v>
      </c>
      <c s="64" r="CE167">
        <v>11.999997</v>
      </c>
      <c s="64" r="CF167">
        <v>7.99999799999999</v>
      </c>
      <c s="64" r="CG167">
        <v>0.0</v>
      </c>
      <c s="64" r="CH167">
        <v>39.9999889999999</v>
      </c>
      <c s="64" r="CI167">
        <v>184.000373</v>
      </c>
      <c s="64" r="CJ167">
        <v>3.99999899999999</v>
      </c>
      <c s="64" r="CK167">
        <v>11.999997</v>
      </c>
      <c s="64" r="CL167">
        <v>11.999997</v>
      </c>
      <c s="64" r="CM167">
        <v>23.999994</v>
      </c>
      <c s="64" r="CN167">
        <v>51.999986</v>
      </c>
      <c s="64" r="CO167">
        <v>64.000404</v>
      </c>
      <c s="64" r="CP167">
        <v>0.0</v>
      </c>
      <c s="64" r="CQ167">
        <v>15.9999959999999</v>
      </c>
      <c s="64" r="CR167">
        <v>95.999975</v>
      </c>
      <c s="64" r="CS167">
        <v>3.99999899999999</v>
      </c>
      <c s="64" r="CT167">
        <v>0.0</v>
      </c>
      <c s="64" r="CU167">
        <v>0.0</v>
      </c>
      <c s="64" r="CV167">
        <v>3.99999899999999</v>
      </c>
      <c s="64" r="CW167">
        <v>0.0</v>
      </c>
      <c s="64" r="CX167">
        <v>0.0</v>
      </c>
      <c s="64" r="CY167">
        <v>75.9999799999999</v>
      </c>
      <c s="64" r="CZ167">
        <v>11.999997</v>
      </c>
    </row>
    <row customHeight="1" r="168" ht="15.0">
      <c t="s" s="62" r="A168">
        <v>2348</v>
      </c>
      <c t="s" s="62" r="B168">
        <v>2349</v>
      </c>
      <c t="s" s="62" r="C168">
        <v>2350</v>
      </c>
      <c t="s" s="62" r="D168">
        <v>2351</v>
      </c>
      <c t="s" s="62" r="E168">
        <v>2352</v>
      </c>
      <c t="s" s="62" r="F168">
        <v>2353</v>
      </c>
      <c t="s" s="63" r="G168">
        <v>2354</v>
      </c>
      <c t="s" s="62" r="H168">
        <v>2355</v>
      </c>
      <c s="64" r="I168">
        <v>1604.0</v>
      </c>
      <c s="64" r="J168">
        <v>1216.0</v>
      </c>
      <c s="64" r="K168">
        <v>1185.0</v>
      </c>
      <c s="64" r="L168">
        <v>1078.0</v>
      </c>
      <c s="64" r="M168">
        <v>769.0</v>
      </c>
      <c s="64" r="N168">
        <v>652.0</v>
      </c>
      <c s="64" r="O168">
        <v>15.41</v>
      </c>
      <c s="64" r="P168">
        <v>288.239164</v>
      </c>
      <c s="64" r="Q168">
        <v>220.457315999999</v>
      </c>
      <c s="64" r="R168">
        <v>298.118964</v>
      </c>
      <c s="64" r="S168">
        <v>402.708312999999</v>
      </c>
      <c s="64" r="T168">
        <v>255.310883999999</v>
      </c>
      <c s="64" r="U168">
        <v>139.165359</v>
      </c>
      <c s="64" r="V168">
        <v>235.0</v>
      </c>
      <c s="64" r="W168">
        <v>180.0</v>
      </c>
      <c s="64" r="X168">
        <v>297.0</v>
      </c>
      <c s="64" r="Y168">
        <v>248.0</v>
      </c>
      <c s="64" r="Z168">
        <v>199.0</v>
      </c>
      <c s="64" r="AA168">
        <v>57.0</v>
      </c>
      <c s="64" r="AB168">
        <v>784.304466</v>
      </c>
      <c s="64" r="AC168">
        <v>144.212100999999</v>
      </c>
      <c s="64" r="AD168">
        <v>114.914131</v>
      </c>
      <c s="64" r="AE168">
        <v>141.258071</v>
      </c>
      <c s="64" r="AF168">
        <v>197.66878</v>
      </c>
      <c s="64" r="AG168">
        <v>130.79451</v>
      </c>
      <c s="64" r="AH168">
        <v>53.3641599999999</v>
      </c>
      <c s="64" r="AI168">
        <v>2.092712</v>
      </c>
      <c s="64" r="AJ168">
        <v>196.483645999999</v>
      </c>
      <c s="64" r="AK168">
        <v>463.304445999999</v>
      </c>
      <c s="64" r="AL168">
        <v>124.516374</v>
      </c>
      <c s="64" r="AM168">
        <v>819.695533999999</v>
      </c>
      <c s="64" r="AN168">
        <v>144.027063</v>
      </c>
      <c s="64" r="AO168">
        <v>105.543186</v>
      </c>
      <c s="64" r="AP168">
        <v>156.860893</v>
      </c>
      <c s="64" r="AQ168">
        <v>205.039532</v>
      </c>
      <c s="64" r="AR168">
        <v>124.516374</v>
      </c>
      <c s="64" r="AS168">
        <v>79.5230619999999</v>
      </c>
      <c s="64" r="AT168">
        <v>4.185424</v>
      </c>
      <c s="64" r="AU168">
        <v>191.113086</v>
      </c>
      <c s="64" r="AV168">
        <v>484.185309</v>
      </c>
      <c s="64" r="AW168">
        <v>144.397139</v>
      </c>
      <c s="64" r="AX168">
        <v>1284.74023</v>
      </c>
      <c s="64" r="AY168">
        <v>12.5562729999999</v>
      </c>
      <c s="64" r="AZ168">
        <v>41.8542429999999</v>
      </c>
      <c s="64" r="BA168">
        <v>62.781365</v>
      </c>
      <c s="64" r="BB168">
        <v>159.046123999999</v>
      </c>
      <c s="64" r="BC168">
        <v>209.271216</v>
      </c>
      <c s="64" r="BD168">
        <v>221.642450999999</v>
      </c>
      <c s="64" r="BE168">
        <v>422.727856999999</v>
      </c>
      <c s="64" r="BF168">
        <v>154.8607</v>
      </c>
      <c s="64" r="BG168">
        <v>968.0</v>
      </c>
      <c s="64" r="BH168">
        <v>636.184497999999</v>
      </c>
      <c s="64" r="BI168">
        <v>12.5562729999999</v>
      </c>
      <c s="64" r="BJ168">
        <v>29.2979699999999</v>
      </c>
      <c s="64" r="BK168">
        <v>41.8542429999999</v>
      </c>
      <c s="64" r="BL168">
        <v>75.3376379999999</v>
      </c>
      <c s="64" r="BM168">
        <v>50.2250919999999</v>
      </c>
      <c s="64" r="BN168">
        <v>163.231549</v>
      </c>
      <c s="64" r="BO168">
        <v>188.344095</v>
      </c>
      <c s="64" r="BP168">
        <v>75.3376379999999</v>
      </c>
      <c s="64" r="BQ168">
        <v>648.555732</v>
      </c>
      <c s="64" r="BR168">
        <v>0.0</v>
      </c>
      <c s="64" r="BS168">
        <v>12.5562729999999</v>
      </c>
      <c s="64" r="BT168">
        <v>20.927122</v>
      </c>
      <c s="64" r="BU168">
        <v>83.708487</v>
      </c>
      <c s="64" r="BV168">
        <v>159.046123999999</v>
      </c>
      <c s="64" r="BW168">
        <v>58.410902</v>
      </c>
      <c s="64" r="BX168">
        <v>234.383761999999</v>
      </c>
      <c s="64" r="BY168">
        <v>79.5230619999999</v>
      </c>
      <c s="64" r="BZ168">
        <v>171.602397</v>
      </c>
      <c s="64" r="CA168">
        <v>0.0</v>
      </c>
      <c s="64" r="CB168">
        <v>0.0</v>
      </c>
      <c s="64" r="CC168">
        <v>0.0</v>
      </c>
      <c s="64" r="CD168">
        <v>4.185424</v>
      </c>
      <c s="64" r="CE168">
        <v>20.927122</v>
      </c>
      <c s="64" r="CF168">
        <v>41.8542429999999</v>
      </c>
      <c s="64" r="CG168">
        <v>0.0</v>
      </c>
      <c s="64" r="CH168">
        <v>104.635608</v>
      </c>
      <c s="64" r="CI168">
        <v>573.218094999999</v>
      </c>
      <c s="64" r="CJ168">
        <v>8.37084899999999</v>
      </c>
      <c s="64" r="CK168">
        <v>25.1125459999999</v>
      </c>
      <c s="64" r="CL168">
        <v>54.410516</v>
      </c>
      <c s="64" r="CM168">
        <v>129.748154</v>
      </c>
      <c s="64" r="CN168">
        <v>159.046123999999</v>
      </c>
      <c s="64" r="CO168">
        <v>154.675661999999</v>
      </c>
      <c s="64" r="CP168">
        <v>4.185424</v>
      </c>
      <c s="64" r="CQ168">
        <v>37.6688189999999</v>
      </c>
      <c s="64" r="CR168">
        <v>539.919738</v>
      </c>
      <c s="64" r="CS168">
        <v>4.185424</v>
      </c>
      <c s="64" r="CT168">
        <v>16.7416969999999</v>
      </c>
      <c s="64" r="CU168">
        <v>8.37084899999999</v>
      </c>
      <c s="64" r="CV168">
        <v>25.1125459999999</v>
      </c>
      <c s="64" r="CW168">
        <v>29.2979699999999</v>
      </c>
      <c s="64" r="CX168">
        <v>25.1125459999999</v>
      </c>
      <c s="64" r="CY168">
        <v>418.542433</v>
      </c>
      <c s="64" r="CZ168">
        <v>12.5562729999999</v>
      </c>
    </row>
    <row customHeight="1" r="169" ht="15.0">
      <c t="s" s="62" r="A169">
        <v>2356</v>
      </c>
      <c t="s" s="62" r="B169">
        <v>2357</v>
      </c>
      <c t="s" s="62" r="C169">
        <v>2358</v>
      </c>
      <c t="s" s="62" r="D169">
        <v>2359</v>
      </c>
      <c t="s" s="62" r="E169">
        <v>2360</v>
      </c>
      <c t="s" s="62" r="F169">
        <v>2361</v>
      </c>
      <c t="s" s="63" r="G169">
        <v>2362</v>
      </c>
      <c t="s" s="62" r="H169">
        <v>2363</v>
      </c>
      <c s="64" r="I169">
        <v>2711.0</v>
      </c>
      <c s="64" r="J169">
        <v>2249.0</v>
      </c>
      <c s="64" r="K169">
        <v>2032.0</v>
      </c>
      <c s="64" r="L169">
        <v>1583.0</v>
      </c>
      <c s="64" r="M169">
        <v>1212.0</v>
      </c>
      <c s="64" r="N169">
        <v>1104.0</v>
      </c>
      <c s="64" r="O169">
        <v>7.02</v>
      </c>
      <c s="64" r="P169">
        <v>446.34688</v>
      </c>
      <c s="64" r="Q169">
        <v>410.074899</v>
      </c>
      <c s="64" r="R169">
        <v>546.094829</v>
      </c>
      <c s="64" r="S169">
        <v>606.540575999999</v>
      </c>
      <c s="64" r="T169">
        <v>384.796416</v>
      </c>
      <c s="64" r="U169">
        <v>317.1464</v>
      </c>
      <c s="64" r="V169">
        <v>391.0</v>
      </c>
      <c s="64" r="W169">
        <v>401.0</v>
      </c>
      <c s="64" r="X169">
        <v>530.0</v>
      </c>
      <c s="64" r="Y169">
        <v>476.0</v>
      </c>
      <c s="64" r="Z169">
        <v>241.0</v>
      </c>
      <c s="64" r="AA169">
        <v>210.0</v>
      </c>
      <c s="64" r="AB169">
        <v>1316.750782</v>
      </c>
      <c s="64" r="AC169">
        <v>237.782987999999</v>
      </c>
      <c s="64" r="AD169">
        <v>209.571447</v>
      </c>
      <c s="64" r="AE169">
        <v>281.107854999999</v>
      </c>
      <c s="64" r="AF169">
        <v>289.160739999999</v>
      </c>
      <c s="64" r="AG169">
        <v>192.400291</v>
      </c>
      <c s="64" r="AH169">
        <v>99.721462</v>
      </c>
      <c s="64" r="AI169">
        <v>7.00599799999999</v>
      </c>
      <c s="64" r="AJ169">
        <v>305.289175</v>
      </c>
      <c s="64" r="AK169">
        <v>807.036473</v>
      </c>
      <c s="64" r="AL169">
        <v>204.425134</v>
      </c>
      <c s="64" r="AM169">
        <v>1394.24921799999</v>
      </c>
      <c s="64" r="AN169">
        <v>208.563892</v>
      </c>
      <c s="64" r="AO169">
        <v>200.503452</v>
      </c>
      <c s="64" r="AP169">
        <v>264.986973999999</v>
      </c>
      <c s="64" r="AQ169">
        <v>317.379836</v>
      </c>
      <c s="64" r="AR169">
        <v>192.396125</v>
      </c>
      <c s="64" r="AS169">
        <v>166.061777</v>
      </c>
      <c s="64" r="AT169">
        <v>44.357162</v>
      </c>
      <c s="64" r="AU169">
        <v>268.009638999999</v>
      </c>
      <c s="64" r="AV169">
        <v>811.081803</v>
      </c>
      <c s="64" r="AW169">
        <v>315.157776</v>
      </c>
      <c s="64" r="AX169">
        <v>2240.431799</v>
      </c>
      <c s="64" r="AY169">
        <v>0.0</v>
      </c>
      <c s="64" r="AZ169">
        <v>149.118145</v>
      </c>
      <c s="64" r="BA169">
        <v>245.843427999999</v>
      </c>
      <c s="64" r="BB169">
        <v>427.203334999999</v>
      </c>
      <c s="64" r="BC169">
        <v>358.689592</v>
      </c>
      <c s="64" r="BD169">
        <v>261.964309</v>
      </c>
      <c s="64" r="BE169">
        <v>600.132203</v>
      </c>
      <c s="64" r="BF169">
        <v>197.480786999999</v>
      </c>
      <c s="64" r="BG169">
        <v>1832.0</v>
      </c>
      <c s="64" r="BH169">
        <v>1027.684594</v>
      </c>
      <c s="64" r="BI169">
        <v>0.0</v>
      </c>
      <c s="64" r="BJ169">
        <v>84.634623</v>
      </c>
      <c s="64" r="BK169">
        <v>165.239026</v>
      </c>
      <c s="64" r="BL169">
        <v>169.269246</v>
      </c>
      <c s="64" r="BM169">
        <v>76.574183</v>
      </c>
      <c s="64" r="BN169">
        <v>229.722547999999</v>
      </c>
      <c s="64" r="BO169">
        <v>221.640567</v>
      </c>
      <c s="64" r="BP169">
        <v>80.604403</v>
      </c>
      <c s="64" r="BQ169">
        <v>1212.74720499999</v>
      </c>
      <c s="64" r="BR169">
        <v>0.0</v>
      </c>
      <c s="64" r="BS169">
        <v>64.4835219999999</v>
      </c>
      <c s="64" r="BT169">
        <v>80.604403</v>
      </c>
      <c s="64" r="BU169">
        <v>257.934088999999</v>
      </c>
      <c s="64" r="BV169">
        <v>282.11541</v>
      </c>
      <c s="64" r="BW169">
        <v>32.2417609999999</v>
      </c>
      <c s="64" r="BX169">
        <v>378.491636</v>
      </c>
      <c s="64" r="BY169">
        <v>116.876384</v>
      </c>
      <c s="64" r="BZ169">
        <v>233.752768</v>
      </c>
      <c s="64" r="CA169">
        <v>0.0</v>
      </c>
      <c s="64" r="CB169">
        <v>0.0</v>
      </c>
      <c s="64" r="CC169">
        <v>0.0</v>
      </c>
      <c s="64" r="CD169">
        <v>28.211541</v>
      </c>
      <c s="64" r="CE169">
        <v>32.2417609999999</v>
      </c>
      <c s="64" r="CF169">
        <v>44.332422</v>
      </c>
      <c s="64" r="CG169">
        <v>0.0</v>
      </c>
      <c s="64" r="CH169">
        <v>128.967043999999</v>
      </c>
      <c s="64" r="CI169">
        <v>1168.76384</v>
      </c>
      <c s="64" r="CJ169">
        <v>0.0</v>
      </c>
      <c s="64" r="CK169">
        <v>116.876384</v>
      </c>
      <c s="64" r="CL169">
        <v>173.299466</v>
      </c>
      <c s="64" r="CM169">
        <v>358.689592</v>
      </c>
      <c s="64" r="CN169">
        <v>286.145629999999</v>
      </c>
      <c s="64" r="CO169">
        <v>185.390126</v>
      </c>
      <c s="64" r="CP169">
        <v>4.03021999999999</v>
      </c>
      <c s="64" r="CQ169">
        <v>44.332422</v>
      </c>
      <c s="64" r="CR169">
        <v>837.915191</v>
      </c>
      <c s="64" r="CS169">
        <v>0.0</v>
      </c>
      <c s="64" r="CT169">
        <v>32.2417609999999</v>
      </c>
      <c s="64" r="CU169">
        <v>72.5439619999999</v>
      </c>
      <c s="64" r="CV169">
        <v>40.3022009999999</v>
      </c>
      <c s="64" r="CW169">
        <v>40.3022009999999</v>
      </c>
      <c s="64" r="CX169">
        <v>32.2417609999999</v>
      </c>
      <c s="64" r="CY169">
        <v>596.101983</v>
      </c>
      <c s="64" r="CZ169">
        <v>24.181321</v>
      </c>
    </row>
    <row customHeight="1" r="170" ht="15.0">
      <c t="s" s="62" r="A170">
        <v>2364</v>
      </c>
      <c t="s" s="62" r="B170">
        <v>2365</v>
      </c>
      <c t="s" s="62" r="C170">
        <v>2366</v>
      </c>
      <c t="s" s="62" r="D170">
        <v>2367</v>
      </c>
      <c t="s" s="62" r="E170">
        <v>2368</v>
      </c>
      <c t="s" s="62" r="F170">
        <v>2369</v>
      </c>
      <c t="s" s="63" r="G170">
        <v>2370</v>
      </c>
      <c t="s" s="62" r="H170">
        <v>2371</v>
      </c>
      <c s="64" r="I170">
        <v>488.0</v>
      </c>
      <c s="64" r="J170">
        <v>373.0</v>
      </c>
      <c s="64" r="K170">
        <v>379.0</v>
      </c>
      <c s="64" r="L170">
        <v>366.0</v>
      </c>
      <c s="64" r="M170">
        <v>378.0</v>
      </c>
      <c s="64" r="N170">
        <v>465.0</v>
      </c>
      <c s="64" r="O170">
        <v>14.67</v>
      </c>
      <c s="64" r="P170">
        <v>100.864208</v>
      </c>
      <c s="64" r="Q170">
        <v>74.3746179999999</v>
      </c>
      <c s="64" r="R170">
        <v>119.203155</v>
      </c>
      <c s="64" r="S170">
        <v>85.561998</v>
      </c>
      <c s="64" r="T170">
        <v>66.2239749999999</v>
      </c>
      <c s="64" r="U170">
        <v>41.772046</v>
      </c>
      <c s="64" r="V170">
        <v>72.0</v>
      </c>
      <c s="64" r="W170">
        <v>64.0</v>
      </c>
      <c s="64" r="X170">
        <v>77.0</v>
      </c>
      <c s="64" r="Y170">
        <v>60.0</v>
      </c>
      <c s="64" r="Z170">
        <v>71.0</v>
      </c>
      <c s="64" r="AA170">
        <v>29.0</v>
      </c>
      <c s="64" r="AB170">
        <v>238.386556</v>
      </c>
      <c s="64" r="AC170">
        <v>45.8473669999999</v>
      </c>
      <c s="64" r="AD170">
        <v>29.546081</v>
      </c>
      <c s="64" r="AE170">
        <v>60.110993</v>
      </c>
      <c s="64" r="AF170">
        <v>48.8841049999999</v>
      </c>
      <c s="64" r="AG170">
        <v>36.677894</v>
      </c>
      <c s="64" r="AH170">
        <v>15.282456</v>
      </c>
      <c s="64" r="AI170">
        <v>2.03766099999999</v>
      </c>
      <c s="64" r="AJ170">
        <v>59.092162</v>
      </c>
      <c s="64" r="AK170">
        <v>138.541178</v>
      </c>
      <c s="64" r="AL170">
        <v>40.7532149999999</v>
      </c>
      <c s="64" r="AM170">
        <v>249.613443999999</v>
      </c>
      <c s="64" r="AN170">
        <v>55.0168409999999</v>
      </c>
      <c s="64" r="AO170">
        <v>44.8285369999999</v>
      </c>
      <c s="64" r="AP170">
        <v>59.092162</v>
      </c>
      <c s="64" r="AQ170">
        <v>36.677894</v>
      </c>
      <c s="64" r="AR170">
        <v>29.546081</v>
      </c>
      <c s="64" r="AS170">
        <v>22.414268</v>
      </c>
      <c s="64" r="AT170">
        <v>2.03766099999999</v>
      </c>
      <c s="64" r="AU170">
        <v>78.4499399999999</v>
      </c>
      <c s="64" r="AV170">
        <v>129.391459</v>
      </c>
      <c s="64" r="AW170">
        <v>41.772046</v>
      </c>
      <c s="64" r="AX170">
        <v>411.52846</v>
      </c>
      <c s="64" r="AY170">
        <v>4.07532199999999</v>
      </c>
      <c s="64" r="AZ170">
        <v>12.225965</v>
      </c>
      <c s="64" r="BA170">
        <v>8.150643</v>
      </c>
      <c s="64" r="BB170">
        <v>24.451929</v>
      </c>
      <c s="64" r="BC170">
        <v>69.280466</v>
      </c>
      <c s="64" r="BD170">
        <v>114.029987</v>
      </c>
      <c s="64" r="BE170">
        <v>105.95836</v>
      </c>
      <c s="64" r="BF170">
        <v>73.355788</v>
      </c>
      <c s="64" r="BG170">
        <v>292.0</v>
      </c>
      <c s="64" r="BH170">
        <v>199.61174</v>
      </c>
      <c s="64" r="BI170">
        <v>4.07532199999999</v>
      </c>
      <c s="64" r="BJ170">
        <v>12.225965</v>
      </c>
      <c s="64" r="BK170">
        <v>8.150643</v>
      </c>
      <c s="64" r="BL170">
        <v>20.376608</v>
      </c>
      <c s="64" r="BM170">
        <v>0.0</v>
      </c>
      <c s="64" r="BN170">
        <v>93.6533799999999</v>
      </c>
      <c s="64" r="BO170">
        <v>52.9791799999999</v>
      </c>
      <c s="64" r="BP170">
        <v>8.150643</v>
      </c>
      <c s="64" r="BQ170">
        <v>211.91672</v>
      </c>
      <c s="64" r="BR170">
        <v>0.0</v>
      </c>
      <c s="64" r="BS170">
        <v>0.0</v>
      </c>
      <c s="64" r="BT170">
        <v>0.0</v>
      </c>
      <c s="64" r="BU170">
        <v>4.07532199999999</v>
      </c>
      <c s="64" r="BV170">
        <v>69.280466</v>
      </c>
      <c s="64" r="BW170">
        <v>20.376608</v>
      </c>
      <c s="64" r="BX170">
        <v>52.9791799999999</v>
      </c>
      <c s="64" r="BY170">
        <v>65.205145</v>
      </c>
      <c s="64" r="BZ170">
        <v>69.280466</v>
      </c>
      <c s="64" r="CA170">
        <v>0.0</v>
      </c>
      <c s="64" r="CB170">
        <v>0.0</v>
      </c>
      <c s="64" r="CC170">
        <v>0.0</v>
      </c>
      <c s="64" r="CD170">
        <v>0.0</v>
      </c>
      <c s="64" r="CE170">
        <v>16.301286</v>
      </c>
      <c s="64" r="CF170">
        <v>20.376608</v>
      </c>
      <c s="64" r="CG170">
        <v>0.0</v>
      </c>
      <c s="64" r="CH170">
        <v>32.602572</v>
      </c>
      <c s="64" r="CI170">
        <v>203.687061</v>
      </c>
      <c s="64" r="CJ170">
        <v>4.07532199999999</v>
      </c>
      <c s="64" r="CK170">
        <v>12.225965</v>
      </c>
      <c s="64" r="CL170">
        <v>8.150643</v>
      </c>
      <c s="64" r="CM170">
        <v>20.376608</v>
      </c>
      <c s="64" r="CN170">
        <v>48.903858</v>
      </c>
      <c s="64" r="CO170">
        <v>85.5027369999999</v>
      </c>
      <c s="64" r="CP170">
        <v>0.0</v>
      </c>
      <c s="64" r="CQ170">
        <v>24.451929</v>
      </c>
      <c s="64" r="CR170">
        <v>138.560932</v>
      </c>
      <c s="64" r="CS170">
        <v>0.0</v>
      </c>
      <c s="64" r="CT170">
        <v>0.0</v>
      </c>
      <c s="64" r="CU170">
        <v>0.0</v>
      </c>
      <c s="64" r="CV170">
        <v>4.07532199999999</v>
      </c>
      <c s="64" r="CW170">
        <v>4.07532199999999</v>
      </c>
      <c s="64" r="CX170">
        <v>8.150643</v>
      </c>
      <c s="64" r="CY170">
        <v>105.95836</v>
      </c>
      <c s="64" r="CZ170">
        <v>16.301286</v>
      </c>
    </row>
    <row customHeight="1" r="171" ht="15.0">
      <c t="s" s="62" r="A171">
        <v>2372</v>
      </c>
      <c t="s" s="62" r="B171">
        <v>2373</v>
      </c>
      <c t="s" s="62" r="C171">
        <v>2374</v>
      </c>
      <c t="s" s="62" r="D171">
        <v>2375</v>
      </c>
      <c t="s" s="62" r="E171">
        <v>2376</v>
      </c>
      <c t="s" s="62" r="F171">
        <v>2377</v>
      </c>
      <c t="s" s="63" r="G171">
        <v>2378</v>
      </c>
      <c t="s" s="62" r="H171">
        <v>2379</v>
      </c>
      <c s="64" r="I171">
        <v>16202.0</v>
      </c>
      <c s="64" r="J171">
        <v>16156.0</v>
      </c>
      <c s="64" r="K171">
        <v>16834.0</v>
      </c>
      <c s="64" r="L171">
        <v>14477.0</v>
      </c>
      <c s="64" r="M171">
        <v>12040.0</v>
      </c>
      <c s="64" r="N171">
        <v>8241.0</v>
      </c>
      <c s="64" r="O171">
        <v>8.67</v>
      </c>
      <c s="64" r="P171">
        <v>3264.17422399999</v>
      </c>
      <c s="64" r="Q171">
        <v>2984.898118</v>
      </c>
      <c s="64" r="R171">
        <v>3353.450721</v>
      </c>
      <c s="64" r="S171">
        <v>3278.302463</v>
      </c>
      <c s="64" r="T171">
        <v>2198.580115</v>
      </c>
      <c s="64" r="U171">
        <v>1122.59436</v>
      </c>
      <c s="64" r="V171">
        <v>3264.0</v>
      </c>
      <c s="64" r="W171">
        <v>3618.0</v>
      </c>
      <c s="64" r="X171">
        <v>3533.0</v>
      </c>
      <c s="64" r="Y171">
        <v>3282.0</v>
      </c>
      <c s="64" r="Z171">
        <v>1635.0</v>
      </c>
      <c s="64" r="AA171">
        <v>824.0</v>
      </c>
      <c s="64" r="AB171">
        <v>7663.636432</v>
      </c>
      <c s="64" r="AC171">
        <v>1586.803773</v>
      </c>
      <c s="64" r="AD171">
        <v>1584.992064</v>
      </c>
      <c s="64" r="AE171">
        <v>1602.112096</v>
      </c>
      <c s="64" r="AF171">
        <v>1445.976684</v>
      </c>
      <c s="64" r="AG171">
        <v>1032.541948</v>
      </c>
      <c s="64" r="AH171">
        <v>396.954529999999</v>
      </c>
      <c s="64" r="AI171">
        <v>14.255337</v>
      </c>
      <c s="64" r="AJ171">
        <v>2185.914928</v>
      </c>
      <c s="64" r="AK171">
        <v>4537.058664</v>
      </c>
      <c s="64" r="AL171">
        <v>940.662839999999</v>
      </c>
      <c s="64" r="AM171">
        <v>8538.363568</v>
      </c>
      <c s="64" r="AN171">
        <v>1677.370451</v>
      </c>
      <c s="64" r="AO171">
        <v>1399.90605299999</v>
      </c>
      <c s="64" r="AP171">
        <v>1751.338624</v>
      </c>
      <c s="64" r="AQ171">
        <v>1832.325779</v>
      </c>
      <c s="64" r="AR171">
        <v>1166.03816699999</v>
      </c>
      <c s="64" r="AS171">
        <v>638.135124</v>
      </c>
      <c s="64" r="AT171">
        <v>73.249369</v>
      </c>
      <c s="64" r="AU171">
        <v>2173.436485</v>
      </c>
      <c s="64" r="AV171">
        <v>5050.027771</v>
      </c>
      <c s="64" r="AW171">
        <v>1314.899312</v>
      </c>
      <c s="64" r="AX171">
        <v>12938.137951</v>
      </c>
      <c s="64" r="AY171">
        <v>6.292931</v>
      </c>
      <c s="64" r="AZ171">
        <v>394.186161</v>
      </c>
      <c s="64" r="BA171">
        <v>780.997744</v>
      </c>
      <c s="64" r="BB171">
        <v>1663.620227</v>
      </c>
      <c s="64" r="BC171">
        <v>2593.398122</v>
      </c>
      <c s="64" r="BD171">
        <v>2073.904883</v>
      </c>
      <c s="64" r="BE171">
        <v>3185.610146</v>
      </c>
      <c s="64" r="BF171">
        <v>2240.12773699999</v>
      </c>
      <c s="64" r="BG171">
        <v>12808.0</v>
      </c>
      <c s="64" r="BH171">
        <v>6070.583864</v>
      </c>
      <c s="64" r="BI171">
        <v>1.076023</v>
      </c>
      <c s="64" r="BJ171">
        <v>305.097529</v>
      </c>
      <c s="64" r="BK171">
        <v>417.402162999999</v>
      </c>
      <c s="64" r="BL171">
        <v>858.294906999999</v>
      </c>
      <c s="64" r="BM171">
        <v>570.634744999999</v>
      </c>
      <c s="64" r="BN171">
        <v>1699.07445699999</v>
      </c>
      <c s="64" r="BO171">
        <v>1427.86491</v>
      </c>
      <c s="64" r="BP171">
        <v>791.13913</v>
      </c>
      <c s="64" r="BQ171">
        <v>6867.554087</v>
      </c>
      <c s="64" r="BR171">
        <v>5.216909</v>
      </c>
      <c s="64" r="BS171">
        <v>89.088632</v>
      </c>
      <c s="64" r="BT171">
        <v>363.595580999999</v>
      </c>
      <c s="64" r="BU171">
        <v>805.32532</v>
      </c>
      <c s="64" r="BV171">
        <v>2022.763377</v>
      </c>
      <c s="64" r="BW171">
        <v>374.830426999999</v>
      </c>
      <c s="64" r="BX171">
        <v>1757.745236</v>
      </c>
      <c s="64" r="BY171">
        <v>1448.988607</v>
      </c>
      <c s="64" r="BZ171">
        <v>2034.361777</v>
      </c>
      <c s="64" r="CA171">
        <v>4.37126799999999</v>
      </c>
      <c s="64" r="CB171">
        <v>22.197333</v>
      </c>
      <c s="64" r="CC171">
        <v>20.2998179999999</v>
      </c>
      <c s="64" r="CD171">
        <v>105.73681</v>
      </c>
      <c s="64" r="CE171">
        <v>323.630553</v>
      </c>
      <c s="64" r="CF171">
        <v>363.504474</v>
      </c>
      <c s="64" r="CG171">
        <v>0.0</v>
      </c>
      <c s="64" r="CH171">
        <v>1194.62152199999</v>
      </c>
      <c s="64" r="CI171">
        <v>6485.10466999999</v>
      </c>
      <c s="64" r="CJ171">
        <v>1.076023</v>
      </c>
      <c s="64" r="CK171">
        <v>280.096655</v>
      </c>
      <c s="64" r="CL171">
        <v>601.798410999999</v>
      </c>
      <c s="64" r="CM171">
        <v>1296.680178</v>
      </c>
      <c s="64" r="CN171">
        <v>1941.72039999999</v>
      </c>
      <c s="64" r="CO171">
        <v>1555.777354</v>
      </c>
      <c s="64" r="CP171">
        <v>37.182864</v>
      </c>
      <c s="64" r="CQ171">
        <v>770.772785</v>
      </c>
      <c s="64" r="CR171">
        <v>4418.67150399999</v>
      </c>
      <c s="64" r="CS171">
        <v>0.845639999999999</v>
      </c>
      <c s="64" r="CT171">
        <v>91.892173</v>
      </c>
      <c s="64" r="CU171">
        <v>158.899515</v>
      </c>
      <c s="64" r="CV171">
        <v>261.203238</v>
      </c>
      <c s="64" r="CW171">
        <v>328.047169999999</v>
      </c>
      <c s="64" r="CX171">
        <v>154.623055999999</v>
      </c>
      <c s="64" r="CY171">
        <v>3148.427282</v>
      </c>
      <c s="64" r="CZ171">
        <v>274.73343</v>
      </c>
    </row>
    <row customHeight="1" r="172" ht="15.0">
      <c t="s" s="62" r="A172">
        <v>2380</v>
      </c>
      <c t="s" s="62" r="B172">
        <v>2381</v>
      </c>
      <c t="s" s="62" r="C172">
        <v>2382</v>
      </c>
      <c t="s" s="62" r="D172">
        <v>2383</v>
      </c>
      <c t="s" s="62" r="E172">
        <v>2384</v>
      </c>
      <c t="s" s="62" r="F172">
        <v>2385</v>
      </c>
      <c t="s" s="63" r="G172">
        <v>2386</v>
      </c>
      <c t="s" s="62" r="H172">
        <v>2387</v>
      </c>
      <c s="64" r="I172">
        <v>544.0</v>
      </c>
      <c s="64" r="J172">
        <v>490.0</v>
      </c>
      <c s="64" r="K172">
        <v>466.0</v>
      </c>
      <c s="64" r="L172">
        <v>462.0</v>
      </c>
      <c s="64" r="M172">
        <v>418.0</v>
      </c>
      <c s="64" r="N172">
        <v>488.0</v>
      </c>
      <c s="64" r="O172">
        <v>7.8</v>
      </c>
      <c s="64" r="P172">
        <v>90.5142859999999</v>
      </c>
      <c s="64" r="Q172">
        <v>71.3142859999999</v>
      </c>
      <c s="64" r="R172">
        <v>104.228571</v>
      </c>
      <c s="64" r="S172">
        <v>121.6</v>
      </c>
      <c s="64" r="T172">
        <v>101.485714</v>
      </c>
      <c s="64" r="U172">
        <v>54.857143</v>
      </c>
      <c s="64" r="V172">
        <v>78.0</v>
      </c>
      <c s="64" r="W172">
        <v>74.0</v>
      </c>
      <c s="64" r="X172">
        <v>96.0</v>
      </c>
      <c s="64" r="Y172">
        <v>100.0</v>
      </c>
      <c s="64" r="Z172">
        <v>87.0</v>
      </c>
      <c s="64" r="AA172">
        <v>55.0</v>
      </c>
      <c s="64" r="AB172">
        <v>267.885714</v>
      </c>
      <c s="64" r="AC172">
        <v>44.8</v>
      </c>
      <c s="64" r="AD172">
        <v>34.742857</v>
      </c>
      <c s="64" r="AE172">
        <v>51.2</v>
      </c>
      <c s="64" r="AF172">
        <v>61.2571429999999</v>
      </c>
      <c s="64" r="AG172">
        <v>53.9428569999999</v>
      </c>
      <c s="64" r="AH172">
        <v>21.0285709999999</v>
      </c>
      <c s="64" r="AI172">
        <v>0.914286</v>
      </c>
      <c s="64" r="AJ172">
        <v>53.9428569999999</v>
      </c>
      <c s="64" r="AK172">
        <v>170.057143</v>
      </c>
      <c s="64" r="AL172">
        <v>43.885714</v>
      </c>
      <c s="64" r="AM172">
        <v>276.114285999999</v>
      </c>
      <c s="64" r="AN172">
        <v>45.714286</v>
      </c>
      <c s="64" r="AO172">
        <v>36.571429</v>
      </c>
      <c s="64" r="AP172">
        <v>53.0285709999999</v>
      </c>
      <c s="64" r="AQ172">
        <v>60.342857</v>
      </c>
      <c s="64" r="AR172">
        <v>47.5428569999999</v>
      </c>
      <c s="64" r="AS172">
        <v>30.171429</v>
      </c>
      <c s="64" r="AT172">
        <v>2.74285699999999</v>
      </c>
      <c s="64" r="AU172">
        <v>61.2571429999999</v>
      </c>
      <c s="64" r="AV172">
        <v>159.085714</v>
      </c>
      <c s="64" r="AW172">
        <v>55.7714289999999</v>
      </c>
      <c s="64" r="AX172">
        <v>464.457142999999</v>
      </c>
      <c s="64" r="AY172">
        <v>14.628571</v>
      </c>
      <c s="64" r="AZ172">
        <v>25.6</v>
      </c>
      <c s="64" r="BA172">
        <v>7.314286</v>
      </c>
      <c s="64" r="BB172">
        <v>47.5428569999999</v>
      </c>
      <c s="64" r="BC172">
        <v>47.5428569999999</v>
      </c>
      <c s="64" r="BD172">
        <v>113.371429</v>
      </c>
      <c s="64" r="BE172">
        <v>157.257143</v>
      </c>
      <c s="64" r="BF172">
        <v>51.2</v>
      </c>
      <c s="64" r="BG172">
        <v>400.0</v>
      </c>
      <c s="64" r="BH172">
        <v>226.742856999999</v>
      </c>
      <c s="64" r="BI172">
        <v>14.628571</v>
      </c>
      <c s="64" r="BJ172">
        <v>14.628571</v>
      </c>
      <c s="64" r="BK172">
        <v>3.657143</v>
      </c>
      <c s="64" r="BL172">
        <v>25.6</v>
      </c>
      <c s="64" r="BM172">
        <v>0.0</v>
      </c>
      <c s="64" r="BN172">
        <v>69.485714</v>
      </c>
      <c s="64" r="BO172">
        <v>87.7714289999999</v>
      </c>
      <c s="64" r="BP172">
        <v>10.971429</v>
      </c>
      <c s="64" r="BQ172">
        <v>237.714285999999</v>
      </c>
      <c s="64" r="BR172">
        <v>0.0</v>
      </c>
      <c s="64" r="BS172">
        <v>10.971429</v>
      </c>
      <c s="64" r="BT172">
        <v>3.657143</v>
      </c>
      <c s="64" r="BU172">
        <v>21.942857</v>
      </c>
      <c s="64" r="BV172">
        <v>47.5428569999999</v>
      </c>
      <c s="64" r="BW172">
        <v>43.885714</v>
      </c>
      <c s="64" r="BX172">
        <v>69.485714</v>
      </c>
      <c s="64" r="BY172">
        <v>40.228571</v>
      </c>
      <c s="64" r="BZ172">
        <v>40.228571</v>
      </c>
      <c s="64" r="CA172">
        <v>0.0</v>
      </c>
      <c s="64" r="CB172">
        <v>0.0</v>
      </c>
      <c s="64" r="CC172">
        <v>0.0</v>
      </c>
      <c s="64" r="CD172">
        <v>0.0</v>
      </c>
      <c s="64" r="CE172">
        <v>0.0</v>
      </c>
      <c s="64" r="CF172">
        <v>7.314286</v>
      </c>
      <c s="64" r="CG172">
        <v>0.0</v>
      </c>
      <c s="64" r="CH172">
        <v>32.9142859999999</v>
      </c>
      <c s="64" r="CI172">
        <v>171.885714</v>
      </c>
      <c s="64" r="CJ172">
        <v>3.657143</v>
      </c>
      <c s="64" r="CK172">
        <v>21.942857</v>
      </c>
      <c s="64" r="CL172">
        <v>3.657143</v>
      </c>
      <c s="64" r="CM172">
        <v>32.9142859999999</v>
      </c>
      <c s="64" r="CN172">
        <v>32.9142859999999</v>
      </c>
      <c s="64" r="CO172">
        <v>76.8</v>
      </c>
      <c s="64" r="CP172">
        <v>0.0</v>
      </c>
      <c s="64" r="CQ172">
        <v>0.0</v>
      </c>
      <c s="64" r="CR172">
        <v>252.342857</v>
      </c>
      <c s="64" r="CS172">
        <v>10.971429</v>
      </c>
      <c s="64" r="CT172">
        <v>3.657143</v>
      </c>
      <c s="64" r="CU172">
        <v>3.657143</v>
      </c>
      <c s="64" r="CV172">
        <v>14.628571</v>
      </c>
      <c s="64" r="CW172">
        <v>14.628571</v>
      </c>
      <c s="64" r="CX172">
        <v>29.2571429999999</v>
      </c>
      <c s="64" r="CY172">
        <v>157.257143</v>
      </c>
      <c s="64" r="CZ172">
        <v>18.2857139999999</v>
      </c>
    </row>
    <row customHeight="1" r="173" ht="15.0">
      <c t="s" s="62" r="A173">
        <v>2388</v>
      </c>
      <c t="s" s="62" r="B173">
        <v>2389</v>
      </c>
      <c t="s" s="62" r="C173">
        <v>2390</v>
      </c>
      <c t="s" s="62" r="D173">
        <v>2391</v>
      </c>
      <c t="s" s="62" r="E173">
        <v>2392</v>
      </c>
      <c t="s" s="62" r="F173">
        <v>2393</v>
      </c>
      <c t="s" s="63" r="G173">
        <v>2394</v>
      </c>
      <c t="s" s="62" r="H173">
        <v>2395</v>
      </c>
      <c s="64" r="I173">
        <v>103.0</v>
      </c>
      <c s="64" r="J173">
        <v>116.0</v>
      </c>
      <c s="64" r="K173">
        <v>85.0</v>
      </c>
      <c s="64" r="L173">
        <v>87.0</v>
      </c>
      <c s="64" r="M173">
        <v>124.0</v>
      </c>
      <c s="64" r="N173">
        <v>128.0</v>
      </c>
      <c s="64" r="O173">
        <v>3.7</v>
      </c>
      <c s="64" r="P173">
        <v>15.505376</v>
      </c>
      <c s="64" r="Q173">
        <v>13.290323</v>
      </c>
      <c s="64" r="R173">
        <v>18.827957</v>
      </c>
      <c s="64" r="S173">
        <v>35.44086</v>
      </c>
      <c s="64" r="T173">
        <v>18.827957</v>
      </c>
      <c s="64" r="U173">
        <v>1.10752699999999</v>
      </c>
      <c s="64" r="V173">
        <v>37.0</v>
      </c>
      <c s="64" r="W173">
        <v>16.0</v>
      </c>
      <c s="64" r="X173">
        <v>36.0</v>
      </c>
      <c s="64" r="Y173">
        <v>17.0</v>
      </c>
      <c s="64" r="Z173">
        <v>6.0</v>
      </c>
      <c s="64" r="AA173">
        <v>4.0</v>
      </c>
      <c s="64" r="AB173">
        <v>52.0537629999999</v>
      </c>
      <c s="64" r="AC173">
        <v>7.752688</v>
      </c>
      <c s="64" r="AD173">
        <v>3.322581</v>
      </c>
      <c s="64" r="AE173">
        <v>12.182796</v>
      </c>
      <c s="64" r="AF173">
        <v>15.505376</v>
      </c>
      <c s="64" r="AG173">
        <v>12.182796</v>
      </c>
      <c s="64" r="AH173">
        <v>1.10752699999999</v>
      </c>
      <c s="64" r="AI173">
        <v>0.0</v>
      </c>
      <c s="64" r="AJ173">
        <v>9.96774199999999</v>
      </c>
      <c s="64" r="AK173">
        <v>34.333333</v>
      </c>
      <c s="64" r="AL173">
        <v>7.752688</v>
      </c>
      <c s="64" r="AM173">
        <v>50.946237</v>
      </c>
      <c s="64" r="AN173">
        <v>7.752688</v>
      </c>
      <c s="64" r="AO173">
        <v>9.96774199999999</v>
      </c>
      <c s="64" r="AP173">
        <v>6.64516099999999</v>
      </c>
      <c s="64" r="AQ173">
        <v>19.9354839999999</v>
      </c>
      <c s="64" r="AR173">
        <v>6.64516099999999</v>
      </c>
      <c s="64" r="AS173">
        <v>0.0</v>
      </c>
      <c s="64" r="AT173">
        <v>0.0</v>
      </c>
      <c s="64" r="AU173">
        <v>13.290323</v>
      </c>
      <c s="64" r="AV173">
        <v>33.2258059999999</v>
      </c>
      <c s="64" r="AW173">
        <v>4.43010799999999</v>
      </c>
      <c s="64" r="AX173">
        <v>97.462366</v>
      </c>
      <c s="64" r="AY173">
        <v>4.43010799999999</v>
      </c>
      <c s="64" r="AZ173">
        <v>8.860215</v>
      </c>
      <c s="64" r="BA173">
        <v>4.43010799999999</v>
      </c>
      <c s="64" r="BB173">
        <v>13.290323</v>
      </c>
      <c s="64" r="BC173">
        <v>8.860215</v>
      </c>
      <c s="64" r="BD173">
        <v>35.44086</v>
      </c>
      <c s="64" r="BE173">
        <v>13.290323</v>
      </c>
      <c s="64" r="BF173">
        <v>8.860215</v>
      </c>
      <c s="64" r="BG173">
        <v>72.0</v>
      </c>
      <c s="64" r="BH173">
        <v>57.5913979999999</v>
      </c>
      <c s="64" r="BI173">
        <v>4.43010799999999</v>
      </c>
      <c s="64" r="BJ173">
        <v>8.860215</v>
      </c>
      <c s="64" r="BK173">
        <v>4.43010799999999</v>
      </c>
      <c s="64" r="BL173">
        <v>4.43010799999999</v>
      </c>
      <c s="64" r="BM173">
        <v>0.0</v>
      </c>
      <c s="64" r="BN173">
        <v>22.150538</v>
      </c>
      <c s="64" r="BO173">
        <v>13.290323</v>
      </c>
      <c s="64" r="BP173">
        <v>0.0</v>
      </c>
      <c s="64" r="BQ173">
        <v>39.8709679999999</v>
      </c>
      <c s="64" r="BR173">
        <v>0.0</v>
      </c>
      <c s="64" r="BS173">
        <v>0.0</v>
      </c>
      <c s="64" r="BT173">
        <v>0.0</v>
      </c>
      <c s="64" r="BU173">
        <v>8.860215</v>
      </c>
      <c s="64" r="BV173">
        <v>8.860215</v>
      </c>
      <c s="64" r="BW173">
        <v>13.290323</v>
      </c>
      <c s="64" r="BX173">
        <v>0.0</v>
      </c>
      <c s="64" r="BY173">
        <v>8.860215</v>
      </c>
      <c s="64" r="BZ173">
        <v>13.290323</v>
      </c>
      <c s="64" r="CA173">
        <v>0.0</v>
      </c>
      <c s="64" r="CB173">
        <v>0.0</v>
      </c>
      <c s="64" r="CC173">
        <v>0.0</v>
      </c>
      <c s="64" r="CD173">
        <v>0.0</v>
      </c>
      <c s="64" r="CE173">
        <v>0.0</v>
      </c>
      <c s="64" r="CF173">
        <v>8.860215</v>
      </c>
      <c s="64" r="CG173">
        <v>0.0</v>
      </c>
      <c s="64" r="CH173">
        <v>4.43010799999999</v>
      </c>
      <c s="64" r="CI173">
        <v>62.0215049999999</v>
      </c>
      <c s="64" r="CJ173">
        <v>4.43010799999999</v>
      </c>
      <c s="64" r="CK173">
        <v>8.860215</v>
      </c>
      <c s="64" r="CL173">
        <v>4.43010799999999</v>
      </c>
      <c s="64" r="CM173">
        <v>13.290323</v>
      </c>
      <c s="64" r="CN173">
        <v>4.43010799999999</v>
      </c>
      <c s="64" r="CO173">
        <v>22.150538</v>
      </c>
      <c s="64" r="CP173">
        <v>0.0</v>
      </c>
      <c s="64" r="CQ173">
        <v>4.43010799999999</v>
      </c>
      <c s="64" r="CR173">
        <v>22.150538</v>
      </c>
      <c s="64" r="CS173">
        <v>0.0</v>
      </c>
      <c s="64" r="CT173">
        <v>0.0</v>
      </c>
      <c s="64" r="CU173">
        <v>0.0</v>
      </c>
      <c s="64" r="CV173">
        <v>0.0</v>
      </c>
      <c s="64" r="CW173">
        <v>4.43010799999999</v>
      </c>
      <c s="64" r="CX173">
        <v>4.43010799999999</v>
      </c>
      <c s="64" r="CY173">
        <v>13.290323</v>
      </c>
      <c s="64" r="CZ173">
        <v>0.0</v>
      </c>
    </row>
    <row customHeight="1" r="174" ht="15.0">
      <c t="s" s="62" r="A174">
        <v>2396</v>
      </c>
      <c t="s" s="62" r="B174">
        <v>2397</v>
      </c>
      <c t="s" s="62" r="C174">
        <v>2398</v>
      </c>
      <c t="s" s="62" r="D174">
        <v>2399</v>
      </c>
      <c t="s" s="62" r="E174">
        <v>2400</v>
      </c>
      <c t="s" s="62" r="F174">
        <v>2401</v>
      </c>
      <c t="s" s="63" r="G174">
        <v>2402</v>
      </c>
      <c t="s" s="62" r="H174">
        <v>2403</v>
      </c>
      <c s="64" r="I174">
        <v>795.0</v>
      </c>
      <c s="64" r="J174">
        <v>731.0</v>
      </c>
      <c s="64" r="K174">
        <v>715.0</v>
      </c>
      <c s="64" r="L174">
        <v>672.0</v>
      </c>
      <c s="64" r="M174">
        <v>636.0</v>
      </c>
      <c s="64" r="N174">
        <v>626.0</v>
      </c>
      <c s="64" r="O174">
        <v>7.67</v>
      </c>
      <c s="64" r="P174">
        <v>172.605896</v>
      </c>
      <c s="64" r="Q174">
        <v>98.4891549999999</v>
      </c>
      <c s="64" r="R174">
        <v>158.853584</v>
      </c>
      <c s="64" r="S174">
        <v>155.801602</v>
      </c>
      <c s="64" r="T174">
        <v>131.429188</v>
      </c>
      <c s="64" r="U174">
        <v>77.820575</v>
      </c>
      <c s="64" r="V174">
        <v>133.0</v>
      </c>
      <c s="64" r="W174">
        <v>129.0</v>
      </c>
      <c s="64" r="X174">
        <v>152.0</v>
      </c>
      <c s="64" r="Y174">
        <v>121.0</v>
      </c>
      <c s="64" r="Z174">
        <v>132.0</v>
      </c>
      <c s="64" r="AA174">
        <v>64.0</v>
      </c>
      <c s="64" r="AB174">
        <v>377.884404</v>
      </c>
      <c s="64" r="AC174">
        <v>78.9003</v>
      </c>
      <c s="64" r="AD174">
        <v>47.745328</v>
      </c>
      <c s="64" r="AE174">
        <v>75.0092719999999</v>
      </c>
      <c s="64" r="AF174">
        <v>74.9825299999999</v>
      </c>
      <c s="64" r="AG174">
        <v>64.282201</v>
      </c>
      <c s="64" r="AH174">
        <v>35.992016</v>
      </c>
      <c s="64" r="AI174">
        <v>0.972756999999999</v>
      </c>
      <c s="64" r="AJ174">
        <v>92.5456429999999</v>
      </c>
      <c s="64" r="AK174">
        <v>208.464201</v>
      </c>
      <c s="64" r="AL174">
        <v>76.87456</v>
      </c>
      <c s="64" r="AM174">
        <v>417.115595999999</v>
      </c>
      <c s="64" r="AN174">
        <v>93.705595</v>
      </c>
      <c s="64" r="AO174">
        <v>50.7438259999999</v>
      </c>
      <c s="64" r="AP174">
        <v>83.844313</v>
      </c>
      <c s="64" r="AQ174">
        <v>80.819073</v>
      </c>
      <c s="64" r="AR174">
        <v>67.1469879999999</v>
      </c>
      <c s="64" r="AS174">
        <v>38.9102869999999</v>
      </c>
      <c s="64" r="AT174">
        <v>1.945514</v>
      </c>
      <c s="64" r="AU174">
        <v>112.29495</v>
      </c>
      <c s="64" r="AV174">
        <v>222.136286</v>
      </c>
      <c s="64" r="AW174">
        <v>82.6843609999999</v>
      </c>
      <c s="64" r="AX174">
        <v>626.883501</v>
      </c>
      <c s="64" r="AY174">
        <v>0.0</v>
      </c>
      <c s="64" r="AZ174">
        <v>35.0192589999999</v>
      </c>
      <c s="64" r="BA174">
        <v>27.2372009999999</v>
      </c>
      <c s="64" r="BB174">
        <v>66.254457</v>
      </c>
      <c s="64" r="BC174">
        <v>124.619888</v>
      </c>
      <c s="64" r="BD174">
        <v>101.380684</v>
      </c>
      <c s="64" r="BE174">
        <v>182.878351</v>
      </c>
      <c s="64" r="BF174">
        <v>89.493661</v>
      </c>
      <c s="64" r="BG174">
        <v>576.0</v>
      </c>
      <c s="64" r="BH174">
        <v>299.82315</v>
      </c>
      <c s="64" r="BI174">
        <v>0.0</v>
      </c>
      <c s="64" r="BJ174">
        <v>27.2372009999999</v>
      </c>
      <c s="64" r="BK174">
        <v>11.673086</v>
      </c>
      <c s="64" r="BL174">
        <v>39.017256</v>
      </c>
      <c s="64" r="BM174">
        <v>27.2372009999999</v>
      </c>
      <c s="64" r="BN174">
        <v>77.927543</v>
      </c>
      <c s="64" r="BO174">
        <v>81.7116029999999</v>
      </c>
      <c s="64" r="BP174">
        <v>35.0192589999999</v>
      </c>
      <c s="64" r="BQ174">
        <v>327.060351</v>
      </c>
      <c s="64" r="BR174">
        <v>0.0</v>
      </c>
      <c s="64" r="BS174">
        <v>7.782057</v>
      </c>
      <c s="64" r="BT174">
        <v>15.5641149999999</v>
      </c>
      <c s="64" r="BU174">
        <v>27.2372009999999</v>
      </c>
      <c s="64" r="BV174">
        <v>97.382687</v>
      </c>
      <c s="64" r="BW174">
        <v>23.4531409999999</v>
      </c>
      <c s="64" r="BX174">
        <v>101.166747</v>
      </c>
      <c s="64" r="BY174">
        <v>54.4744019999999</v>
      </c>
      <c s="64" r="BZ174">
        <v>66.1474889999999</v>
      </c>
      <c s="64" r="CA174">
        <v>0.0</v>
      </c>
      <c s="64" r="CB174">
        <v>0.0</v>
      </c>
      <c s="64" r="CC174">
        <v>0.0</v>
      </c>
      <c s="64" r="CD174">
        <v>0.0</v>
      </c>
      <c s="64" r="CE174">
        <v>19.455144</v>
      </c>
      <c s="64" r="CF174">
        <v>3.891029</v>
      </c>
      <c s="64" r="CG174">
        <v>0.0</v>
      </c>
      <c s="64" r="CH174">
        <v>42.801316</v>
      </c>
      <c s="64" r="CI174">
        <v>303.821147</v>
      </c>
      <c s="64" r="CJ174">
        <v>0.0</v>
      </c>
      <c s="64" r="CK174">
        <v>27.2372009999999</v>
      </c>
      <c s="64" r="CL174">
        <v>23.3461719999999</v>
      </c>
      <c s="64" r="CM174">
        <v>54.5813709999999</v>
      </c>
      <c s="64" r="CN174">
        <v>89.6006289999999</v>
      </c>
      <c s="64" r="CO174">
        <v>77.927543</v>
      </c>
      <c s="64" r="CP174">
        <v>3.891029</v>
      </c>
      <c s="64" r="CQ174">
        <v>27.2372009999999</v>
      </c>
      <c s="64" r="CR174">
        <v>256.914865</v>
      </c>
      <c s="64" r="CS174">
        <v>0.0</v>
      </c>
      <c s="64" r="CT174">
        <v>7.782057</v>
      </c>
      <c s="64" r="CU174">
        <v>3.891029</v>
      </c>
      <c s="64" r="CV174">
        <v>11.673086</v>
      </c>
      <c s="64" r="CW174">
        <v>15.5641149999999</v>
      </c>
      <c s="64" r="CX174">
        <v>19.5621119999999</v>
      </c>
      <c s="64" r="CY174">
        <v>178.987322</v>
      </c>
      <c s="64" r="CZ174">
        <v>19.455144</v>
      </c>
    </row>
    <row customHeight="1" r="175" ht="15.0">
      <c t="s" s="62" r="A175">
        <v>2404</v>
      </c>
      <c t="s" s="62" r="B175">
        <v>2405</v>
      </c>
      <c t="s" s="62" r="C175">
        <v>2406</v>
      </c>
      <c t="s" s="62" r="D175">
        <v>2407</v>
      </c>
      <c t="s" s="62" r="E175">
        <v>2408</v>
      </c>
      <c t="s" s="62" r="F175">
        <v>2409</v>
      </c>
      <c t="s" s="63" r="G175">
        <v>2410</v>
      </c>
      <c t="s" s="62" r="H175">
        <v>2411</v>
      </c>
      <c s="64" r="I175">
        <v>183.0</v>
      </c>
      <c s="64" r="J175">
        <v>158.0</v>
      </c>
      <c s="64" r="K175">
        <v>136.0</v>
      </c>
      <c s="64" r="L175">
        <v>118.0</v>
      </c>
      <c s="64" r="M175">
        <v>132.0</v>
      </c>
      <c s="64" r="N175">
        <v>158.0</v>
      </c>
      <c s="64" r="O175">
        <v>9.4</v>
      </c>
      <c s="64" r="P175">
        <v>33.73743</v>
      </c>
      <c s="64" r="Q175">
        <v>24.536313</v>
      </c>
      <c s="64" r="R175">
        <v>34.759777</v>
      </c>
      <c s="64" r="S175">
        <v>41.916201</v>
      </c>
      <c s="64" r="T175">
        <v>31.692737</v>
      </c>
      <c s="64" r="U175">
        <v>16.3575419999999</v>
      </c>
      <c s="64" r="V175">
        <v>32.0</v>
      </c>
      <c s="64" r="W175">
        <v>19.0</v>
      </c>
      <c s="64" r="X175">
        <v>33.0</v>
      </c>
      <c s="64" r="Y175">
        <v>39.0</v>
      </c>
      <c s="64" r="Z175">
        <v>30.0</v>
      </c>
      <c s="64" r="AA175">
        <v>5.0</v>
      </c>
      <c s="64" r="AB175">
        <v>78.7206699999999</v>
      </c>
      <c s="64" r="AC175">
        <v>11.24581</v>
      </c>
      <c s="64" r="AD175">
        <v>9.201117</v>
      </c>
      <c s="64" r="AE175">
        <v>14.312849</v>
      </c>
      <c s="64" r="AF175">
        <v>21.4692739999999</v>
      </c>
      <c s="64" r="AG175">
        <v>15.335196</v>
      </c>
      <c s="64" r="AH175">
        <v>7.15642499999999</v>
      </c>
      <c s="64" r="AI175">
        <v>0.0</v>
      </c>
      <c s="64" r="AJ175">
        <v>14.312849</v>
      </c>
      <c s="64" r="AK175">
        <v>55.206704</v>
      </c>
      <c s="64" r="AL175">
        <v>9.201117</v>
      </c>
      <c s="64" r="AM175">
        <v>104.27933</v>
      </c>
      <c s="64" r="AN175">
        <v>22.49162</v>
      </c>
      <c s="64" r="AO175">
        <v>15.335196</v>
      </c>
      <c s="64" r="AP175">
        <v>20.4469269999999</v>
      </c>
      <c s="64" r="AQ175">
        <v>20.4469269999999</v>
      </c>
      <c s="64" r="AR175">
        <v>16.3575419999999</v>
      </c>
      <c s="64" r="AS175">
        <v>9.201117</v>
      </c>
      <c s="64" r="AT175">
        <v>0.0</v>
      </c>
      <c s="64" r="AU175">
        <v>29.648045</v>
      </c>
      <c s="64" r="AV175">
        <v>55.206704</v>
      </c>
      <c s="64" r="AW175">
        <v>19.424581</v>
      </c>
      <c s="64" r="AX175">
        <v>143.128491999999</v>
      </c>
      <c s="64" r="AY175">
        <v>4.089385</v>
      </c>
      <c s="64" r="AZ175">
        <v>8.17877099999999</v>
      </c>
      <c s="64" r="BA175">
        <v>0.0</v>
      </c>
      <c s="64" r="BB175">
        <v>28.625698</v>
      </c>
      <c s="64" r="BC175">
        <v>24.536313</v>
      </c>
      <c s="64" r="BD175">
        <v>20.4469269999999</v>
      </c>
      <c s="64" r="BE175">
        <v>40.893855</v>
      </c>
      <c s="64" r="BF175">
        <v>16.3575419999999</v>
      </c>
      <c s="64" r="BG175">
        <v>116.0</v>
      </c>
      <c s="64" r="BH175">
        <v>61.3407819999999</v>
      </c>
      <c s="64" r="BI175">
        <v>4.089385</v>
      </c>
      <c s="64" r="BJ175">
        <v>8.17877099999999</v>
      </c>
      <c s="64" r="BK175">
        <v>0.0</v>
      </c>
      <c s="64" r="BL175">
        <v>8.17877099999999</v>
      </c>
      <c s="64" r="BM175">
        <v>8.17877099999999</v>
      </c>
      <c s="64" r="BN175">
        <v>8.17877099999999</v>
      </c>
      <c s="64" r="BO175">
        <v>20.4469269999999</v>
      </c>
      <c s="64" r="BP175">
        <v>4.089385</v>
      </c>
      <c s="64" r="BQ175">
        <v>81.787709</v>
      </c>
      <c s="64" r="BR175">
        <v>0.0</v>
      </c>
      <c s="64" r="BS175">
        <v>0.0</v>
      </c>
      <c s="64" r="BT175">
        <v>0.0</v>
      </c>
      <c s="64" r="BU175">
        <v>20.4469269999999</v>
      </c>
      <c s="64" r="BV175">
        <v>16.3575419999999</v>
      </c>
      <c s="64" r="BW175">
        <v>12.2681559999999</v>
      </c>
      <c s="64" r="BX175">
        <v>20.4469269999999</v>
      </c>
      <c s="64" r="BY175">
        <v>12.2681559999999</v>
      </c>
      <c s="64" r="BZ175">
        <v>16.3575419999999</v>
      </c>
      <c s="64" r="CA175">
        <v>0.0</v>
      </c>
      <c s="64" r="CB175">
        <v>0.0</v>
      </c>
      <c s="64" r="CC175">
        <v>0.0</v>
      </c>
      <c s="64" r="CD175">
        <v>0.0</v>
      </c>
      <c s="64" r="CE175">
        <v>4.089385</v>
      </c>
      <c s="64" r="CF175">
        <v>4.089385</v>
      </c>
      <c s="64" r="CG175">
        <v>0.0</v>
      </c>
      <c s="64" r="CH175">
        <v>8.17877099999999</v>
      </c>
      <c s="64" r="CI175">
        <v>65.4301679999999</v>
      </c>
      <c s="64" r="CJ175">
        <v>4.089385</v>
      </c>
      <c s="64" r="CK175">
        <v>8.17877099999999</v>
      </c>
      <c s="64" r="CL175">
        <v>0.0</v>
      </c>
      <c s="64" r="CM175">
        <v>24.536313</v>
      </c>
      <c s="64" r="CN175">
        <v>16.3575419999999</v>
      </c>
      <c s="64" r="CO175">
        <v>12.2681559999999</v>
      </c>
      <c s="64" r="CP175">
        <v>0.0</v>
      </c>
      <c s="64" r="CQ175">
        <v>0.0</v>
      </c>
      <c s="64" r="CR175">
        <v>61.3407819999999</v>
      </c>
      <c s="64" r="CS175">
        <v>0.0</v>
      </c>
      <c s="64" r="CT175">
        <v>0.0</v>
      </c>
      <c s="64" r="CU175">
        <v>0.0</v>
      </c>
      <c s="64" r="CV175">
        <v>4.089385</v>
      </c>
      <c s="64" r="CW175">
        <v>4.089385</v>
      </c>
      <c s="64" r="CX175">
        <v>4.089385</v>
      </c>
      <c s="64" r="CY175">
        <v>40.893855</v>
      </c>
      <c s="64" r="CZ175">
        <v>8.17877099999999</v>
      </c>
    </row>
    <row customHeight="1" r="176" ht="15.0">
      <c t="s" s="62" r="A176">
        <v>2412</v>
      </c>
      <c t="s" s="62" r="B176">
        <v>2413</v>
      </c>
      <c t="s" s="62" r="C176">
        <v>2414</v>
      </c>
      <c t="s" s="62" r="D176">
        <v>2415</v>
      </c>
      <c t="s" s="62" r="E176">
        <v>2416</v>
      </c>
      <c t="s" s="62" r="F176">
        <v>2417</v>
      </c>
      <c t="s" s="63" r="G176">
        <v>2418</v>
      </c>
      <c t="s" s="62" r="H176">
        <v>2419</v>
      </c>
      <c s="64" r="I176">
        <v>283.0</v>
      </c>
      <c s="64" r="J176">
        <v>279.0</v>
      </c>
      <c s="64" r="K176">
        <v>250.0</v>
      </c>
      <c s="64" r="L176">
        <v>252.0</v>
      </c>
      <c s="64" r="M176">
        <v>195.0</v>
      </c>
      <c s="64" r="N176">
        <v>208.0</v>
      </c>
      <c s="64" r="O176">
        <v>4.63999999999999</v>
      </c>
      <c s="64" r="P176">
        <v>53.0</v>
      </c>
      <c s="64" r="Q176">
        <v>30.0</v>
      </c>
      <c s="64" r="R176">
        <v>55.0</v>
      </c>
      <c s="64" r="S176">
        <v>64.0</v>
      </c>
      <c s="64" r="T176">
        <v>48.0</v>
      </c>
      <c s="64" r="U176">
        <v>33.0</v>
      </c>
      <c s="64" r="V176">
        <v>45.0</v>
      </c>
      <c s="64" r="W176">
        <v>43.0</v>
      </c>
      <c s="64" r="X176">
        <v>57.0</v>
      </c>
      <c s="64" r="Y176">
        <v>53.0</v>
      </c>
      <c s="64" r="Z176">
        <v>52.0</v>
      </c>
      <c s="64" r="AA176">
        <v>29.0</v>
      </c>
      <c s="64" r="AB176">
        <v>136.0</v>
      </c>
      <c s="64" r="AC176">
        <v>25.0</v>
      </c>
      <c s="64" r="AD176">
        <v>12.0</v>
      </c>
      <c s="64" r="AE176">
        <v>29.0</v>
      </c>
      <c s="64" r="AF176">
        <v>32.0</v>
      </c>
      <c s="64" r="AG176">
        <v>26.0</v>
      </c>
      <c s="64" r="AH176">
        <v>12.0</v>
      </c>
      <c s="64" r="AI176">
        <v>0.0</v>
      </c>
      <c s="64" r="AJ176">
        <v>29.0</v>
      </c>
      <c s="64" r="AK176">
        <v>78.0</v>
      </c>
      <c s="64" r="AL176">
        <v>29.0</v>
      </c>
      <c s="64" r="AM176">
        <v>147.0</v>
      </c>
      <c s="64" r="AN176">
        <v>28.0</v>
      </c>
      <c s="64" r="AO176">
        <v>18.0</v>
      </c>
      <c s="64" r="AP176">
        <v>26.0</v>
      </c>
      <c s="64" r="AQ176">
        <v>32.0</v>
      </c>
      <c s="64" r="AR176">
        <v>22.0</v>
      </c>
      <c s="64" r="AS176">
        <v>18.0</v>
      </c>
      <c s="64" r="AT176">
        <v>3.0</v>
      </c>
      <c s="64" r="AU176">
        <v>35.0</v>
      </c>
      <c s="64" r="AV176">
        <v>79.0</v>
      </c>
      <c s="64" r="AW176">
        <v>33.0</v>
      </c>
      <c s="64" r="AX176">
        <v>228.0</v>
      </c>
      <c s="64" r="AY176">
        <v>12.0</v>
      </c>
      <c s="64" r="AZ176">
        <v>4.0</v>
      </c>
      <c s="64" r="BA176">
        <v>16.0</v>
      </c>
      <c s="64" r="BB176">
        <v>20.0</v>
      </c>
      <c s="64" r="BC176">
        <v>40.0</v>
      </c>
      <c s="64" r="BD176">
        <v>44.0</v>
      </c>
      <c s="64" r="BE176">
        <v>64.0</v>
      </c>
      <c s="64" r="BF176">
        <v>28.0</v>
      </c>
      <c s="64" r="BG176">
        <v>224.0</v>
      </c>
      <c s="64" r="BH176">
        <v>116.0</v>
      </c>
      <c s="64" r="BI176">
        <v>8.0</v>
      </c>
      <c s="64" r="BJ176">
        <v>4.0</v>
      </c>
      <c s="64" r="BK176">
        <v>12.0</v>
      </c>
      <c s="64" r="BL176">
        <v>8.0</v>
      </c>
      <c s="64" r="BM176">
        <v>8.0</v>
      </c>
      <c s="64" r="BN176">
        <v>36.0</v>
      </c>
      <c s="64" r="BO176">
        <v>32.0</v>
      </c>
      <c s="64" r="BP176">
        <v>8.0</v>
      </c>
      <c s="64" r="BQ176">
        <v>112.0</v>
      </c>
      <c s="64" r="BR176">
        <v>4.0</v>
      </c>
      <c s="64" r="BS176">
        <v>0.0</v>
      </c>
      <c s="64" r="BT176">
        <v>4.0</v>
      </c>
      <c s="64" r="BU176">
        <v>12.0</v>
      </c>
      <c s="64" r="BV176">
        <v>32.0</v>
      </c>
      <c s="64" r="BW176">
        <v>8.0</v>
      </c>
      <c s="64" r="BX176">
        <v>32.0</v>
      </c>
      <c s="64" r="BY176">
        <v>20.0</v>
      </c>
      <c s="64" r="BZ176">
        <v>20.0</v>
      </c>
      <c s="64" r="CA176">
        <v>0.0</v>
      </c>
      <c s="64" r="CB176">
        <v>0.0</v>
      </c>
      <c s="64" r="CC176">
        <v>0.0</v>
      </c>
      <c s="64" r="CD176">
        <v>0.0</v>
      </c>
      <c s="64" r="CE176">
        <v>4.0</v>
      </c>
      <c s="64" r="CF176">
        <v>4.0</v>
      </c>
      <c s="64" r="CG176">
        <v>0.0</v>
      </c>
      <c s="64" r="CH176">
        <v>12.0</v>
      </c>
      <c s="64" r="CI176">
        <v>116.0</v>
      </c>
      <c s="64" r="CJ176">
        <v>4.0</v>
      </c>
      <c s="64" r="CK176">
        <v>4.0</v>
      </c>
      <c s="64" r="CL176">
        <v>12.0</v>
      </c>
      <c s="64" r="CM176">
        <v>20.0</v>
      </c>
      <c s="64" r="CN176">
        <v>32.0</v>
      </c>
      <c s="64" r="CO176">
        <v>32.0</v>
      </c>
      <c s="64" r="CP176">
        <v>0.0</v>
      </c>
      <c s="64" r="CQ176">
        <v>12.0</v>
      </c>
      <c s="64" r="CR176">
        <v>92.0</v>
      </c>
      <c s="64" r="CS176">
        <v>8.0</v>
      </c>
      <c s="64" r="CT176">
        <v>0.0</v>
      </c>
      <c s="64" r="CU176">
        <v>4.0</v>
      </c>
      <c s="64" r="CV176">
        <v>0.0</v>
      </c>
      <c s="64" r="CW176">
        <v>4.0</v>
      </c>
      <c s="64" r="CX176">
        <v>8.0</v>
      </c>
      <c s="64" r="CY176">
        <v>64.0</v>
      </c>
      <c s="64" r="CZ176">
        <v>4.0</v>
      </c>
    </row>
    <row customHeight="1" r="177" ht="15.0">
      <c t="s" s="62" r="A177">
        <v>2420</v>
      </c>
      <c t="s" s="62" r="B177">
        <v>2421</v>
      </c>
      <c t="s" s="62" r="C177">
        <v>2422</v>
      </c>
      <c t="s" s="62" r="D177">
        <v>2423</v>
      </c>
      <c t="s" s="62" r="E177">
        <v>2424</v>
      </c>
      <c t="s" s="62" r="F177">
        <v>2425</v>
      </c>
      <c t="s" s="63" r="G177">
        <v>2426</v>
      </c>
      <c t="s" s="62" r="H177">
        <v>2427</v>
      </c>
      <c s="64" r="I177">
        <v>212.0</v>
      </c>
      <c s="64" r="J177">
        <v>178.0</v>
      </c>
      <c s="64" r="K177">
        <v>172.0</v>
      </c>
      <c s="64" r="L177">
        <v>186.0</v>
      </c>
      <c s="64" r="M177">
        <v>178.0</v>
      </c>
      <c s="64" r="N177">
        <v>215.0</v>
      </c>
      <c s="64" r="O177">
        <v>6.59</v>
      </c>
      <c s="64" r="P177">
        <v>42.4</v>
      </c>
      <c s="64" r="Q177">
        <v>31.295238</v>
      </c>
      <c s="64" r="R177">
        <v>50.47619</v>
      </c>
      <c s="64" r="S177">
        <v>35.333333</v>
      </c>
      <c s="64" r="T177">
        <v>35.333333</v>
      </c>
      <c s="64" r="U177">
        <v>17.161905</v>
      </c>
      <c s="64" r="V177">
        <v>41.0</v>
      </c>
      <c s="64" r="W177">
        <v>24.0</v>
      </c>
      <c s="64" r="X177">
        <v>38.0</v>
      </c>
      <c s="64" r="Y177">
        <v>36.0</v>
      </c>
      <c s="64" r="Z177">
        <v>29.0</v>
      </c>
      <c s="64" r="AA177">
        <v>10.0</v>
      </c>
      <c s="64" r="AB177">
        <v>101.961905</v>
      </c>
      <c s="64" r="AC177">
        <v>26.247619</v>
      </c>
      <c s="64" r="AD177">
        <v>14.133333</v>
      </c>
      <c s="64" r="AE177">
        <v>22.2095239999999</v>
      </c>
      <c s="64" r="AF177">
        <v>17.161905</v>
      </c>
      <c s="64" r="AG177">
        <v>14.133333</v>
      </c>
      <c s="64" r="AH177">
        <v>7.06666699999999</v>
      </c>
      <c s="64" r="AI177">
        <v>1.009524</v>
      </c>
      <c s="64" r="AJ177">
        <v>35.333333</v>
      </c>
      <c s="64" r="AK177">
        <v>49.466667</v>
      </c>
      <c s="64" r="AL177">
        <v>17.161905</v>
      </c>
      <c s="64" r="AM177">
        <v>110.038095</v>
      </c>
      <c s="64" r="AN177">
        <v>16.1523809999999</v>
      </c>
      <c s="64" r="AO177">
        <v>17.161905</v>
      </c>
      <c s="64" r="AP177">
        <v>28.266667</v>
      </c>
      <c s="64" r="AQ177">
        <v>18.171429</v>
      </c>
      <c s="64" r="AR177">
        <v>21.2</v>
      </c>
      <c s="64" r="AS177">
        <v>8.07619</v>
      </c>
      <c s="64" r="AT177">
        <v>1.009524</v>
      </c>
      <c s="64" r="AU177">
        <v>25.238095</v>
      </c>
      <c s="64" r="AV177">
        <v>62.590476</v>
      </c>
      <c s="64" r="AW177">
        <v>22.2095239999999</v>
      </c>
      <c s="64" r="AX177">
        <v>181.714285999999</v>
      </c>
      <c s="64" r="AY177">
        <v>4.038095</v>
      </c>
      <c s="64" r="AZ177">
        <v>4.038095</v>
      </c>
      <c s="64" r="BA177">
        <v>4.038095</v>
      </c>
      <c s="64" r="BB177">
        <v>8.07619</v>
      </c>
      <c s="64" r="BC177">
        <v>28.266667</v>
      </c>
      <c s="64" r="BD177">
        <v>24.2285709999999</v>
      </c>
      <c s="64" r="BE177">
        <v>68.647619</v>
      </c>
      <c s="64" r="BF177">
        <v>40.380952</v>
      </c>
      <c s="64" r="BG177">
        <v>132.0</v>
      </c>
      <c s="64" r="BH177">
        <v>88.8380949999999</v>
      </c>
      <c s="64" r="BI177">
        <v>4.038095</v>
      </c>
      <c s="64" r="BJ177">
        <v>0.0</v>
      </c>
      <c s="64" r="BK177">
        <v>4.038095</v>
      </c>
      <c s="64" r="BL177">
        <v>4.038095</v>
      </c>
      <c s="64" r="BM177">
        <v>4.038095</v>
      </c>
      <c s="64" r="BN177">
        <v>8.07619</v>
      </c>
      <c s="64" r="BO177">
        <v>40.380952</v>
      </c>
      <c s="64" r="BP177">
        <v>24.2285709999999</v>
      </c>
      <c s="64" r="BQ177">
        <v>92.8761899999999</v>
      </c>
      <c s="64" r="BR177">
        <v>0.0</v>
      </c>
      <c s="64" r="BS177">
        <v>4.038095</v>
      </c>
      <c s="64" r="BT177">
        <v>0.0</v>
      </c>
      <c s="64" r="BU177">
        <v>4.038095</v>
      </c>
      <c s="64" r="BV177">
        <v>24.2285709999999</v>
      </c>
      <c s="64" r="BW177">
        <v>16.1523809999999</v>
      </c>
      <c s="64" r="BX177">
        <v>28.266667</v>
      </c>
      <c s="64" r="BY177">
        <v>16.1523809999999</v>
      </c>
      <c s="64" r="BZ177">
        <v>36.342857</v>
      </c>
      <c s="64" r="CA177">
        <v>0.0</v>
      </c>
      <c s="64" r="CB177">
        <v>0.0</v>
      </c>
      <c s="64" r="CC177">
        <v>0.0</v>
      </c>
      <c s="64" r="CD177">
        <v>0.0</v>
      </c>
      <c s="64" r="CE177">
        <v>0.0</v>
      </c>
      <c s="64" r="CF177">
        <v>4.038095</v>
      </c>
      <c s="64" r="CG177">
        <v>0.0</v>
      </c>
      <c s="64" r="CH177">
        <v>32.3047619999999</v>
      </c>
      <c s="64" r="CI177">
        <v>64.6095239999999</v>
      </c>
      <c s="64" r="CJ177">
        <v>4.038095</v>
      </c>
      <c s="64" r="CK177">
        <v>4.038095</v>
      </c>
      <c s="64" r="CL177">
        <v>4.038095</v>
      </c>
      <c s="64" r="CM177">
        <v>4.038095</v>
      </c>
      <c s="64" r="CN177">
        <v>28.266667</v>
      </c>
      <c s="64" r="CO177">
        <v>20.190476</v>
      </c>
      <c s="64" r="CP177">
        <v>0.0</v>
      </c>
      <c s="64" r="CQ177">
        <v>0.0</v>
      </c>
      <c s="64" r="CR177">
        <v>80.7619049999999</v>
      </c>
      <c s="64" r="CS177">
        <v>0.0</v>
      </c>
      <c s="64" r="CT177">
        <v>0.0</v>
      </c>
      <c s="64" r="CU177">
        <v>0.0</v>
      </c>
      <c s="64" r="CV177">
        <v>4.038095</v>
      </c>
      <c s="64" r="CW177">
        <v>0.0</v>
      </c>
      <c s="64" r="CX177">
        <v>0.0</v>
      </c>
      <c s="64" r="CY177">
        <v>68.647619</v>
      </c>
      <c s="64" r="CZ177">
        <v>8.07619</v>
      </c>
    </row>
    <row customHeight="1" r="178" ht="15.0">
      <c t="s" s="62" r="A178">
        <v>2428</v>
      </c>
      <c t="s" s="62" r="B178">
        <v>2429</v>
      </c>
      <c t="s" s="62" r="C178">
        <v>2430</v>
      </c>
      <c t="s" s="62" r="D178">
        <v>2431</v>
      </c>
      <c t="s" s="62" r="E178">
        <v>2432</v>
      </c>
      <c t="s" s="62" r="F178">
        <v>2433</v>
      </c>
      <c t="s" s="63" r="G178">
        <v>2434</v>
      </c>
      <c t="s" s="62" r="H178">
        <v>2435</v>
      </c>
      <c s="64" r="I178">
        <v>1077.0</v>
      </c>
      <c s="64" r="J178">
        <v>1044.0</v>
      </c>
      <c s="64" r="K178">
        <v>1067.0</v>
      </c>
      <c s="64" r="L178">
        <v>1170.0</v>
      </c>
      <c s="64" r="M178">
        <v>1129.0</v>
      </c>
      <c s="64" r="N178">
        <v>1155.0</v>
      </c>
      <c s="64" r="O178">
        <v>15.29</v>
      </c>
      <c s="64" r="P178">
        <v>216.626764</v>
      </c>
      <c s="64" r="Q178">
        <v>150.911893999999</v>
      </c>
      <c s="64" r="R178">
        <v>213.573328</v>
      </c>
      <c s="64" r="S178">
        <v>241.242892</v>
      </c>
      <c s="64" r="T178">
        <v>175.581918</v>
      </c>
      <c s="64" r="U178">
        <v>79.063203</v>
      </c>
      <c s="64" r="V178">
        <v>181.0</v>
      </c>
      <c s="64" r="W178">
        <v>191.0</v>
      </c>
      <c s="64" r="X178">
        <v>202.0</v>
      </c>
      <c s="64" r="Y178">
        <v>238.0</v>
      </c>
      <c s="64" r="Z178">
        <v>152.0</v>
      </c>
      <c s="64" r="AA178">
        <v>80.0</v>
      </c>
      <c s="64" r="AB178">
        <v>537.986602999999</v>
      </c>
      <c s="64" r="AC178">
        <v>114.974075</v>
      </c>
      <c s="64" r="AD178">
        <v>78.0364079999999</v>
      </c>
      <c s="64" r="AE178">
        <v>107.813458999999</v>
      </c>
      <c s="64" r="AF178">
        <v>114.974075</v>
      </c>
      <c s="64" r="AG178">
        <v>87.277562</v>
      </c>
      <c s="64" r="AH178">
        <v>34.911025</v>
      </c>
      <c s="64" r="AI178">
        <v>0.0</v>
      </c>
      <c s="64" r="AJ178">
        <v>152.965484</v>
      </c>
      <c s="64" r="AK178">
        <v>300.823940999999</v>
      </c>
      <c s="64" r="AL178">
        <v>84.1971769999999</v>
      </c>
      <c s="64" r="AM178">
        <v>539.013397</v>
      </c>
      <c s="64" r="AN178">
        <v>101.65269</v>
      </c>
      <c s="64" r="AO178">
        <v>72.8754859999999</v>
      </c>
      <c s="64" r="AP178">
        <v>105.759868999999</v>
      </c>
      <c s="64" r="AQ178">
        <v>126.268818</v>
      </c>
      <c s="64" r="AR178">
        <v>88.3043569999999</v>
      </c>
      <c s="64" r="AS178">
        <v>41.0717939999999</v>
      </c>
      <c s="64" r="AT178">
        <v>3.080385</v>
      </c>
      <c s="64" r="AU178">
        <v>133.456381999999</v>
      </c>
      <c s="64" r="AV178">
        <v>309.038299999999</v>
      </c>
      <c s="64" r="AW178">
        <v>96.518715</v>
      </c>
      <c s="64" r="AX178">
        <v>874.505830999999</v>
      </c>
      <c s="64" r="AY178">
        <v>45.1789729999999</v>
      </c>
      <c s="64" r="AZ178">
        <v>69.822049</v>
      </c>
      <c s="64" r="BA178">
        <v>36.9646139999999</v>
      </c>
      <c s="64" r="BB178">
        <v>106.678872</v>
      </c>
      <c s="64" r="BC178">
        <v>143.751278</v>
      </c>
      <c s="64" r="BD178">
        <v>115.001023</v>
      </c>
      <c s="64" r="BE178">
        <v>238.216404</v>
      </c>
      <c s="64" r="BF178">
        <v>118.892617</v>
      </c>
      <c s="64" r="BG178">
        <v>888.0</v>
      </c>
      <c s="64" r="BH178">
        <v>431.146043</v>
      </c>
      <c s="64" r="BI178">
        <v>32.857435</v>
      </c>
      <c s="64" r="BJ178">
        <v>36.9646139999999</v>
      </c>
      <c s="64" r="BK178">
        <v>32.857435</v>
      </c>
      <c s="64" r="BL178">
        <v>61.499898</v>
      </c>
      <c s="64" r="BM178">
        <v>28.750256</v>
      </c>
      <c s="64" r="BN178">
        <v>78.0364079999999</v>
      </c>
      <c s="64" r="BO178">
        <v>123.215380999999</v>
      </c>
      <c s="64" r="BP178">
        <v>36.9646139999999</v>
      </c>
      <c s="64" r="BQ178">
        <v>443.359787999999</v>
      </c>
      <c s="64" r="BR178">
        <v>12.321538</v>
      </c>
      <c s="64" r="BS178">
        <v>32.857435</v>
      </c>
      <c s="64" r="BT178">
        <v>4.107179</v>
      </c>
      <c s="64" r="BU178">
        <v>45.1789729999999</v>
      </c>
      <c s="64" r="BV178">
        <v>115.001023</v>
      </c>
      <c s="64" r="BW178">
        <v>36.9646139999999</v>
      </c>
      <c s="64" r="BX178">
        <v>115.001023</v>
      </c>
      <c s="64" r="BY178">
        <v>81.928003</v>
      </c>
      <c s="64" r="BZ178">
        <v>123.107589</v>
      </c>
      <c s="64" r="CA178">
        <v>0.0</v>
      </c>
      <c s="64" r="CB178">
        <v>0.0</v>
      </c>
      <c s="64" r="CC178">
        <v>0.0</v>
      </c>
      <c s="64" r="CD178">
        <v>8.214359</v>
      </c>
      <c s="64" r="CE178">
        <v>24.643076</v>
      </c>
      <c s="64" r="CF178">
        <v>24.643076</v>
      </c>
      <c s="64" r="CG178">
        <v>0.0</v>
      </c>
      <c s="64" r="CH178">
        <v>65.607078</v>
      </c>
      <c s="64" r="CI178">
        <v>394.073636</v>
      </c>
      <c s="64" r="CJ178">
        <v>28.750256</v>
      </c>
      <c s="64" r="CK178">
        <v>49.2861529999999</v>
      </c>
      <c s="64" r="CL178">
        <v>16.428718</v>
      </c>
      <c s="64" r="CM178">
        <v>90.2501539999999</v>
      </c>
      <c s="64" r="CN178">
        <v>102.679484</v>
      </c>
      <c s="64" r="CO178">
        <v>73.929229</v>
      </c>
      <c s="64" r="CP178">
        <v>4.107179</v>
      </c>
      <c s="64" r="CQ178">
        <v>28.6424629999999</v>
      </c>
      <c s="64" r="CR178">
        <v>357.324606</v>
      </c>
      <c s="64" r="CS178">
        <v>16.428718</v>
      </c>
      <c s="64" r="CT178">
        <v>20.5358969999999</v>
      </c>
      <c s="64" r="CU178">
        <v>20.5358969999999</v>
      </c>
      <c s="64" r="CV178">
        <v>8.214359</v>
      </c>
      <c s="64" r="CW178">
        <v>16.428718</v>
      </c>
      <c s="64" r="CX178">
        <v>16.428718</v>
      </c>
      <c s="64" r="CY178">
        <v>234.109225</v>
      </c>
      <c s="64" r="CZ178">
        <v>24.643076</v>
      </c>
    </row>
    <row customHeight="1" r="179" ht="15.0">
      <c t="s" s="62" r="A179">
        <v>2436</v>
      </c>
      <c t="s" s="62" r="B179">
        <v>2437</v>
      </c>
      <c t="s" s="62" r="C179">
        <v>2438</v>
      </c>
      <c t="s" s="62" r="D179">
        <v>2439</v>
      </c>
      <c t="s" s="62" r="E179">
        <v>2440</v>
      </c>
      <c t="s" s="62" r="F179">
        <v>2441</v>
      </c>
      <c t="s" s="63" r="G179">
        <v>2442</v>
      </c>
      <c t="s" s="62" r="H179">
        <v>2443</v>
      </c>
      <c s="64" r="I179">
        <v>727.0</v>
      </c>
      <c s="64" r="J179">
        <v>650.0</v>
      </c>
      <c s="64" r="K179">
        <v>687.0</v>
      </c>
      <c s="64" r="L179">
        <v>640.0</v>
      </c>
      <c s="64" r="M179">
        <v>669.0</v>
      </c>
      <c s="64" r="N179">
        <v>729.0</v>
      </c>
      <c s="64" r="O179">
        <v>14.4</v>
      </c>
      <c s="64" r="P179">
        <v>165.117994</v>
      </c>
      <c s="64" r="Q179">
        <v>104.384939</v>
      </c>
      <c s="64" r="R179">
        <v>179.402926</v>
      </c>
      <c s="64" r="S179">
        <v>134.802088</v>
      </c>
      <c s="64" r="T179">
        <v>83.507951</v>
      </c>
      <c s="64" r="U179">
        <v>59.784101</v>
      </c>
      <c s="64" r="V179">
        <v>144.0</v>
      </c>
      <c s="64" r="W179">
        <v>105.0</v>
      </c>
      <c s="64" r="X179">
        <v>149.0</v>
      </c>
      <c s="64" r="Y179">
        <v>91.0</v>
      </c>
      <c s="64" r="Z179">
        <v>109.0</v>
      </c>
      <c s="64" r="AA179">
        <v>52.0</v>
      </c>
      <c s="64" r="AB179">
        <v>381.530126</v>
      </c>
      <c s="64" r="AC179">
        <v>87.3037669999999</v>
      </c>
      <c s="64" r="AD179">
        <v>62.630963</v>
      </c>
      <c s="64" r="AE179">
        <v>90.2012509999999</v>
      </c>
      <c s="64" r="AF179">
        <v>75.916319</v>
      </c>
      <c s="64" r="AG179">
        <v>37.0092059999999</v>
      </c>
      <c s="64" r="AH179">
        <v>28.46862</v>
      </c>
      <c s="64" r="AI179">
        <v>0.0</v>
      </c>
      <c s="64" r="AJ179">
        <v>109.129709</v>
      </c>
      <c s="64" r="AK179">
        <v>224.003762999999</v>
      </c>
      <c s="64" r="AL179">
        <v>48.396653</v>
      </c>
      <c s="64" r="AM179">
        <v>345.469874</v>
      </c>
      <c s="64" r="AN179">
        <v>77.814227</v>
      </c>
      <c s="64" r="AO179">
        <v>41.753976</v>
      </c>
      <c s="64" r="AP179">
        <v>89.2016749999999</v>
      </c>
      <c s="64" r="AQ179">
        <v>58.885769</v>
      </c>
      <c s="64" r="AR179">
        <v>46.4987459999999</v>
      </c>
      <c s="64" r="AS179">
        <v>30.3665279999999</v>
      </c>
      <c s="64" r="AT179">
        <v>0.948953999999999</v>
      </c>
      <c s="64" r="AU179">
        <v>89.2016749999999</v>
      </c>
      <c s="64" r="AV179">
        <v>197.433052</v>
      </c>
      <c s="64" r="AW179">
        <v>58.8351469999999</v>
      </c>
      <c s="64" r="AX179">
        <v>550.393314</v>
      </c>
      <c s="64" r="AY179">
        <v>11.3874479999999</v>
      </c>
      <c s="64" r="AZ179">
        <v>64.5288709999999</v>
      </c>
      <c s="64" r="BA179">
        <v>34.1623439999999</v>
      </c>
      <c s="64" r="BB179">
        <v>53.141423</v>
      </c>
      <c s="64" r="BC179">
        <v>121.466111</v>
      </c>
      <c s="64" r="BD179">
        <v>102.487031</v>
      </c>
      <c s="64" r="BE179">
        <v>121.466111</v>
      </c>
      <c s="64" r="BF179">
        <v>41.753976</v>
      </c>
      <c s="64" r="BG179">
        <v>497.0</v>
      </c>
      <c s="64" r="BH179">
        <v>277.094564999999</v>
      </c>
      <c s="64" r="BI179">
        <v>7.59163199999999</v>
      </c>
      <c s="64" r="BJ179">
        <v>41.753976</v>
      </c>
      <c s="64" r="BK179">
        <v>30.3665279999999</v>
      </c>
      <c s="64" r="BL179">
        <v>15.1832639999999</v>
      </c>
      <c s="64" r="BM179">
        <v>26.570712</v>
      </c>
      <c s="64" r="BN179">
        <v>91.0995829999999</v>
      </c>
      <c s="64" r="BO179">
        <v>53.141423</v>
      </c>
      <c s="64" r="BP179">
        <v>11.3874479999999</v>
      </c>
      <c s="64" r="BQ179">
        <v>273.298748999999</v>
      </c>
      <c s="64" r="BR179">
        <v>3.79581599999999</v>
      </c>
      <c s="64" r="BS179">
        <v>22.7748959999999</v>
      </c>
      <c s="64" r="BT179">
        <v>3.79581599999999</v>
      </c>
      <c s="64" r="BU179">
        <v>37.9581599999999</v>
      </c>
      <c s="64" r="BV179">
        <v>94.8953989999999</v>
      </c>
      <c s="64" r="BW179">
        <v>11.3874479999999</v>
      </c>
      <c s="64" r="BX179">
        <v>68.3246869999999</v>
      </c>
      <c s="64" r="BY179">
        <v>30.3665279999999</v>
      </c>
      <c s="64" r="BZ179">
        <v>56.9372389999999</v>
      </c>
      <c s="64" r="CA179">
        <v>0.0</v>
      </c>
      <c s="64" r="CB179">
        <v>7.59163199999999</v>
      </c>
      <c s="64" r="CC179">
        <v>0.0</v>
      </c>
      <c s="64" r="CD179">
        <v>0.0</v>
      </c>
      <c s="64" r="CE179">
        <v>15.1832639999999</v>
      </c>
      <c s="64" r="CF179">
        <v>15.1832639999999</v>
      </c>
      <c s="64" r="CG179">
        <v>0.0</v>
      </c>
      <c s="64" r="CH179">
        <v>18.97908</v>
      </c>
      <c s="64" r="CI179">
        <v>345.419251999999</v>
      </c>
      <c s="64" r="CJ179">
        <v>7.59163199999999</v>
      </c>
      <c s="64" r="CK179">
        <v>56.9372389999999</v>
      </c>
      <c s="64" r="CL179">
        <v>34.1623439999999</v>
      </c>
      <c s="64" r="CM179">
        <v>45.5497919999999</v>
      </c>
      <c s="64" r="CN179">
        <v>98.691215</v>
      </c>
      <c s="64" r="CO179">
        <v>83.507951</v>
      </c>
      <c s="64" r="CP179">
        <v>0.0</v>
      </c>
      <c s="64" r="CQ179">
        <v>18.97908</v>
      </c>
      <c s="64" r="CR179">
        <v>148.036822</v>
      </c>
      <c s="64" r="CS179">
        <v>3.79581599999999</v>
      </c>
      <c s="64" r="CT179">
        <v>0.0</v>
      </c>
      <c s="64" r="CU179">
        <v>0.0</v>
      </c>
      <c s="64" r="CV179">
        <v>7.59163199999999</v>
      </c>
      <c s="64" r="CW179">
        <v>7.59163199999999</v>
      </c>
      <c s="64" r="CX179">
        <v>3.79581599999999</v>
      </c>
      <c s="64" r="CY179">
        <v>121.466111</v>
      </c>
      <c s="64" r="CZ179">
        <v>3.79581599999999</v>
      </c>
    </row>
    <row customHeight="1" r="180" ht="15.0">
      <c t="s" s="62" r="A180">
        <v>2444</v>
      </c>
      <c t="s" s="62" r="B180">
        <v>2445</v>
      </c>
      <c t="s" s="62" r="C180">
        <v>2446</v>
      </c>
      <c t="s" s="62" r="D180">
        <v>2447</v>
      </c>
      <c t="s" s="62" r="E180">
        <v>2448</v>
      </c>
      <c t="s" s="62" r="F180">
        <v>2449</v>
      </c>
      <c t="s" s="63" r="G180">
        <v>2450</v>
      </c>
      <c t="s" s="62" r="H180">
        <v>2451</v>
      </c>
      <c s="64" r="I180">
        <v>322.0</v>
      </c>
      <c s="64" r="J180">
        <v>265.0</v>
      </c>
      <c s="64" r="K180">
        <v>273.0</v>
      </c>
      <c s="64" r="L180">
        <v>268.0</v>
      </c>
      <c s="64" r="M180">
        <v>275.0</v>
      </c>
      <c s="64" r="N180">
        <v>317.0</v>
      </c>
      <c s="64" r="O180">
        <v>5.21</v>
      </c>
      <c s="64" r="P180">
        <v>64.0</v>
      </c>
      <c s="64" r="Q180">
        <v>35.0</v>
      </c>
      <c s="64" r="R180">
        <v>82.0</v>
      </c>
      <c s="64" r="S180">
        <v>61.0</v>
      </c>
      <c s="64" r="T180">
        <v>50.0</v>
      </c>
      <c s="64" r="U180">
        <v>30.0</v>
      </c>
      <c s="64" r="V180">
        <v>48.0</v>
      </c>
      <c s="64" r="W180">
        <v>47.0</v>
      </c>
      <c s="64" r="X180">
        <v>56.0</v>
      </c>
      <c s="64" r="Y180">
        <v>45.0</v>
      </c>
      <c s="64" r="Z180">
        <v>48.0</v>
      </c>
      <c s="64" r="AA180">
        <v>21.0</v>
      </c>
      <c s="64" r="AB180">
        <v>157.0</v>
      </c>
      <c s="64" r="AC180">
        <v>31.0</v>
      </c>
      <c s="64" r="AD180">
        <v>17.0</v>
      </c>
      <c s="64" r="AE180">
        <v>39.0</v>
      </c>
      <c s="64" r="AF180">
        <v>35.0</v>
      </c>
      <c s="64" r="AG180">
        <v>26.0</v>
      </c>
      <c s="64" r="AH180">
        <v>9.0</v>
      </c>
      <c s="64" r="AI180">
        <v>0.0</v>
      </c>
      <c s="64" r="AJ180">
        <v>39.0</v>
      </c>
      <c s="64" r="AK180">
        <v>94.0</v>
      </c>
      <c s="64" r="AL180">
        <v>24.0</v>
      </c>
      <c s="64" r="AM180">
        <v>165.0</v>
      </c>
      <c s="64" r="AN180">
        <v>33.0</v>
      </c>
      <c s="64" r="AO180">
        <v>18.0</v>
      </c>
      <c s="64" r="AP180">
        <v>43.0</v>
      </c>
      <c s="64" r="AQ180">
        <v>26.0</v>
      </c>
      <c s="64" r="AR180">
        <v>24.0</v>
      </c>
      <c s="64" r="AS180">
        <v>18.0</v>
      </c>
      <c s="64" r="AT180">
        <v>3.0</v>
      </c>
      <c s="64" r="AU180">
        <v>38.0</v>
      </c>
      <c s="64" r="AV180">
        <v>92.0</v>
      </c>
      <c s="64" r="AW180">
        <v>35.0</v>
      </c>
      <c s="64" r="AX180">
        <v>260.0</v>
      </c>
      <c s="64" r="AY180">
        <v>8.0</v>
      </c>
      <c s="64" r="AZ180">
        <v>28.0</v>
      </c>
      <c s="64" r="BA180">
        <v>12.0</v>
      </c>
      <c s="64" r="BB180">
        <v>40.0</v>
      </c>
      <c s="64" r="BC180">
        <v>44.0</v>
      </c>
      <c s="64" r="BD180">
        <v>28.0</v>
      </c>
      <c s="64" r="BE180">
        <v>72.0</v>
      </c>
      <c s="64" r="BF180">
        <v>28.0</v>
      </c>
      <c s="64" r="BG180">
        <v>224.0</v>
      </c>
      <c s="64" r="BH180">
        <v>128.0</v>
      </c>
      <c s="64" r="BI180">
        <v>8.0</v>
      </c>
      <c s="64" r="BJ180">
        <v>20.0</v>
      </c>
      <c s="64" r="BK180">
        <v>8.0</v>
      </c>
      <c s="64" r="BL180">
        <v>24.0</v>
      </c>
      <c s="64" r="BM180">
        <v>4.0</v>
      </c>
      <c s="64" r="BN180">
        <v>24.0</v>
      </c>
      <c s="64" r="BO180">
        <v>32.0</v>
      </c>
      <c s="64" r="BP180">
        <v>8.0</v>
      </c>
      <c s="64" r="BQ180">
        <v>132.0</v>
      </c>
      <c s="64" r="BR180">
        <v>0.0</v>
      </c>
      <c s="64" r="BS180">
        <v>8.0</v>
      </c>
      <c s="64" r="BT180">
        <v>4.0</v>
      </c>
      <c s="64" r="BU180">
        <v>16.0</v>
      </c>
      <c s="64" r="BV180">
        <v>40.0</v>
      </c>
      <c s="64" r="BW180">
        <v>4.0</v>
      </c>
      <c s="64" r="BX180">
        <v>40.0</v>
      </c>
      <c s="64" r="BY180">
        <v>20.0</v>
      </c>
      <c s="64" r="BZ180">
        <v>20.0</v>
      </c>
      <c s="64" r="CA180">
        <v>0.0</v>
      </c>
      <c s="64" r="CB180">
        <v>0.0</v>
      </c>
      <c s="64" r="CC180">
        <v>0.0</v>
      </c>
      <c s="64" r="CD180">
        <v>0.0</v>
      </c>
      <c s="64" r="CE180">
        <v>0.0</v>
      </c>
      <c s="64" r="CF180">
        <v>4.0</v>
      </c>
      <c s="64" r="CG180">
        <v>0.0</v>
      </c>
      <c s="64" r="CH180">
        <v>16.0</v>
      </c>
      <c s="64" r="CI180">
        <v>140.0</v>
      </c>
      <c s="64" r="CJ180">
        <v>0.0</v>
      </c>
      <c s="64" r="CK180">
        <v>20.0</v>
      </c>
      <c s="64" r="CL180">
        <v>12.0</v>
      </c>
      <c s="64" r="CM180">
        <v>36.0</v>
      </c>
      <c s="64" r="CN180">
        <v>40.0</v>
      </c>
      <c s="64" r="CO180">
        <v>24.0</v>
      </c>
      <c s="64" r="CP180">
        <v>0.0</v>
      </c>
      <c s="64" r="CQ180">
        <v>8.0</v>
      </c>
      <c s="64" r="CR180">
        <v>100.0</v>
      </c>
      <c s="64" r="CS180">
        <v>8.0</v>
      </c>
      <c s="64" r="CT180">
        <v>8.0</v>
      </c>
      <c s="64" r="CU180">
        <v>0.0</v>
      </c>
      <c s="64" r="CV180">
        <v>4.0</v>
      </c>
      <c s="64" r="CW180">
        <v>4.0</v>
      </c>
      <c s="64" r="CX180">
        <v>0.0</v>
      </c>
      <c s="64" r="CY180">
        <v>72.0</v>
      </c>
      <c s="64" r="CZ180">
        <v>4.0</v>
      </c>
    </row>
    <row customHeight="1" r="181" ht="15.0">
      <c t="s" s="62" r="A181">
        <v>2452</v>
      </c>
      <c t="s" s="62" r="B181">
        <v>2453</v>
      </c>
      <c t="s" s="62" r="C181">
        <v>2454</v>
      </c>
      <c t="s" s="62" r="D181">
        <v>2455</v>
      </c>
      <c t="s" s="62" r="E181">
        <v>2456</v>
      </c>
      <c t="s" s="62" r="F181">
        <v>2457</v>
      </c>
      <c t="s" s="63" r="G181">
        <v>2458</v>
      </c>
      <c t="s" s="62" r="H181">
        <v>2459</v>
      </c>
      <c s="64" r="I181">
        <v>2034.0</v>
      </c>
      <c s="64" r="J181">
        <v>1916.0</v>
      </c>
      <c s="64" r="K181">
        <v>1773.0</v>
      </c>
      <c s="64" r="L181">
        <v>1482.0</v>
      </c>
      <c s="64" r="M181">
        <v>1274.0</v>
      </c>
      <c s="64" r="N181">
        <v>1229.0</v>
      </c>
      <c s="64" r="O181">
        <v>42.02</v>
      </c>
      <c s="64" r="P181">
        <v>319.0</v>
      </c>
      <c s="64" r="Q181">
        <v>223.0</v>
      </c>
      <c s="64" r="R181">
        <v>357.0</v>
      </c>
      <c s="64" r="S181">
        <v>484.0</v>
      </c>
      <c s="64" r="T181">
        <v>406.0</v>
      </c>
      <c s="64" r="U181">
        <v>245.0</v>
      </c>
      <c s="64" r="V181">
        <v>284.0</v>
      </c>
      <c s="64" r="W181">
        <v>329.0</v>
      </c>
      <c s="64" r="X181">
        <v>376.0</v>
      </c>
      <c s="64" r="Y181">
        <v>406.0</v>
      </c>
      <c s="64" r="Z181">
        <v>329.0</v>
      </c>
      <c s="64" r="AA181">
        <v>192.0</v>
      </c>
      <c s="64" r="AB181">
        <v>986.0</v>
      </c>
      <c s="64" r="AC181">
        <v>155.0</v>
      </c>
      <c s="64" r="AD181">
        <v>109.0</v>
      </c>
      <c s="64" r="AE181">
        <v>181.0</v>
      </c>
      <c s="64" r="AF181">
        <v>239.0</v>
      </c>
      <c s="64" r="AG181">
        <v>203.0</v>
      </c>
      <c s="64" r="AH181">
        <v>85.0</v>
      </c>
      <c s="64" r="AI181">
        <v>14.0</v>
      </c>
      <c s="64" r="AJ181">
        <v>200.0</v>
      </c>
      <c s="64" r="AK181">
        <v>576.0</v>
      </c>
      <c s="64" r="AL181">
        <v>210.0</v>
      </c>
      <c s="64" r="AM181">
        <v>1048.0</v>
      </c>
      <c s="64" r="AN181">
        <v>164.0</v>
      </c>
      <c s="64" r="AO181">
        <v>114.0</v>
      </c>
      <c s="64" r="AP181">
        <v>176.0</v>
      </c>
      <c s="64" r="AQ181">
        <v>245.0</v>
      </c>
      <c s="64" r="AR181">
        <v>203.0</v>
      </c>
      <c s="64" r="AS181">
        <v>129.0</v>
      </c>
      <c s="64" r="AT181">
        <v>17.0</v>
      </c>
      <c s="64" r="AU181">
        <v>201.0</v>
      </c>
      <c s="64" r="AV181">
        <v>586.0</v>
      </c>
      <c s="64" r="AW181">
        <v>261.0</v>
      </c>
      <c s="64" r="AX181">
        <v>1708.0</v>
      </c>
      <c s="64" r="AY181">
        <v>24.0</v>
      </c>
      <c s="64" r="AZ181">
        <v>56.0</v>
      </c>
      <c s="64" r="BA181">
        <v>72.0</v>
      </c>
      <c s="64" r="BB181">
        <v>160.0</v>
      </c>
      <c s="64" r="BC181">
        <v>260.0</v>
      </c>
      <c s="64" r="BD181">
        <v>320.0</v>
      </c>
      <c s="64" r="BE181">
        <v>600.0</v>
      </c>
      <c s="64" r="BF181">
        <v>216.0</v>
      </c>
      <c s="64" r="BG181">
        <v>1725.0</v>
      </c>
      <c s="64" r="BH181">
        <v>828.0</v>
      </c>
      <c s="64" r="BI181">
        <v>20.0</v>
      </c>
      <c s="64" r="BJ181">
        <v>36.0</v>
      </c>
      <c s="64" r="BK181">
        <v>52.0</v>
      </c>
      <c s="64" r="BL181">
        <v>64.0</v>
      </c>
      <c s="64" r="BM181">
        <v>44.0</v>
      </c>
      <c s="64" r="BN181">
        <v>256.0</v>
      </c>
      <c s="64" r="BO181">
        <v>284.0</v>
      </c>
      <c s="64" r="BP181">
        <v>72.0</v>
      </c>
      <c s="64" r="BQ181">
        <v>880.0</v>
      </c>
      <c s="64" r="BR181">
        <v>4.0</v>
      </c>
      <c s="64" r="BS181">
        <v>20.0</v>
      </c>
      <c s="64" r="BT181">
        <v>20.0</v>
      </c>
      <c s="64" r="BU181">
        <v>96.0</v>
      </c>
      <c s="64" r="BV181">
        <v>216.0</v>
      </c>
      <c s="64" r="BW181">
        <v>64.0</v>
      </c>
      <c s="64" r="BX181">
        <v>316.0</v>
      </c>
      <c s="64" r="BY181">
        <v>144.0</v>
      </c>
      <c s="64" r="BZ181">
        <v>160.0</v>
      </c>
      <c s="64" r="CA181">
        <v>0.0</v>
      </c>
      <c s="64" r="CB181">
        <v>0.0</v>
      </c>
      <c s="64" r="CC181">
        <v>0.0</v>
      </c>
      <c s="64" r="CD181">
        <v>0.0</v>
      </c>
      <c s="64" r="CE181">
        <v>32.0</v>
      </c>
      <c s="64" r="CF181">
        <v>64.0</v>
      </c>
      <c s="64" r="CG181">
        <v>0.0</v>
      </c>
      <c s="64" r="CH181">
        <v>64.0</v>
      </c>
      <c s="64" r="CI181">
        <v>788.0</v>
      </c>
      <c s="64" r="CJ181">
        <v>12.0</v>
      </c>
      <c s="64" r="CK181">
        <v>52.0</v>
      </c>
      <c s="64" r="CL181">
        <v>64.0</v>
      </c>
      <c s="64" r="CM181">
        <v>148.0</v>
      </c>
      <c s="64" r="CN181">
        <v>204.0</v>
      </c>
      <c s="64" r="CO181">
        <v>228.0</v>
      </c>
      <c s="64" r="CP181">
        <v>4.0</v>
      </c>
      <c s="64" r="CQ181">
        <v>76.0</v>
      </c>
      <c s="64" r="CR181">
        <v>760.0</v>
      </c>
      <c s="64" r="CS181">
        <v>12.0</v>
      </c>
      <c s="64" r="CT181">
        <v>4.0</v>
      </c>
      <c s="64" r="CU181">
        <v>8.0</v>
      </c>
      <c s="64" r="CV181">
        <v>12.0</v>
      </c>
      <c s="64" r="CW181">
        <v>24.0</v>
      </c>
      <c s="64" r="CX181">
        <v>28.0</v>
      </c>
      <c s="64" r="CY181">
        <v>596.0</v>
      </c>
      <c s="64" r="CZ181">
        <v>76.0</v>
      </c>
    </row>
    <row customHeight="1" r="182" ht="15.0">
      <c t="s" s="62" r="A182">
        <v>2460</v>
      </c>
      <c t="s" s="62" r="B182">
        <v>2461</v>
      </c>
      <c t="s" s="62" r="C182">
        <v>2462</v>
      </c>
      <c t="s" s="62" r="D182">
        <v>2463</v>
      </c>
      <c t="s" s="62" r="E182">
        <v>2464</v>
      </c>
      <c t="s" s="62" r="F182">
        <v>2465</v>
      </c>
      <c t="s" s="63" r="G182">
        <v>2466</v>
      </c>
      <c t="s" s="62" r="H182">
        <v>2467</v>
      </c>
      <c s="64" r="I182">
        <v>388.0</v>
      </c>
      <c s="64" r="J182">
        <v>323.0</v>
      </c>
      <c s="64" r="K182">
        <v>363.0</v>
      </c>
      <c s="64" r="L182">
        <v>330.0</v>
      </c>
      <c s="64" r="M182">
        <v>335.0</v>
      </c>
      <c s="64" r="N182">
        <v>336.0</v>
      </c>
      <c s="64" r="O182">
        <v>12.28</v>
      </c>
      <c s="64" r="P182">
        <v>65.6770829999999</v>
      </c>
      <c s="64" r="Q182">
        <v>53.552083</v>
      </c>
      <c s="64" r="R182">
        <v>64.666667</v>
      </c>
      <c s="64" r="S182">
        <v>97.0</v>
      </c>
      <c s="64" r="T182">
        <v>65.6770829999999</v>
      </c>
      <c s="64" r="U182">
        <v>41.427083</v>
      </c>
      <c s="64" r="V182">
        <v>47.0</v>
      </c>
      <c s="64" r="W182">
        <v>52.0</v>
      </c>
      <c s="64" r="X182">
        <v>69.0</v>
      </c>
      <c s="64" r="Y182">
        <v>61.0</v>
      </c>
      <c s="64" r="Z182">
        <v>60.0</v>
      </c>
      <c s="64" r="AA182">
        <v>34.0</v>
      </c>
      <c s="64" r="AB182">
        <v>188.947916999999</v>
      </c>
      <c s="64" r="AC182">
        <v>32.333333</v>
      </c>
      <c s="64" r="AD182">
        <v>26.270833</v>
      </c>
      <c s="64" r="AE182">
        <v>32.333333</v>
      </c>
      <c s="64" r="AF182">
        <v>51.53125</v>
      </c>
      <c s="64" r="AG182">
        <v>29.302083</v>
      </c>
      <c s="64" r="AH182">
        <v>17.177083</v>
      </c>
      <c s="64" r="AI182">
        <v>0.0</v>
      </c>
      <c s="64" r="AJ182">
        <v>41.427083</v>
      </c>
      <c s="64" r="AK182">
        <v>117.208333</v>
      </c>
      <c s="64" r="AL182">
        <v>30.3125</v>
      </c>
      <c s="64" r="AM182">
        <v>199.052083</v>
      </c>
      <c s="64" r="AN182">
        <v>33.34375</v>
      </c>
      <c s="64" r="AO182">
        <v>27.28125</v>
      </c>
      <c s="64" r="AP182">
        <v>32.333333</v>
      </c>
      <c s="64" r="AQ182">
        <v>45.46875</v>
      </c>
      <c s="64" r="AR182">
        <v>36.375</v>
      </c>
      <c s="64" r="AS182">
        <v>21.21875</v>
      </c>
      <c s="64" r="AT182">
        <v>3.03125</v>
      </c>
      <c s="64" r="AU182">
        <v>46.4791669999999</v>
      </c>
      <c s="64" r="AV182">
        <v>112.15625</v>
      </c>
      <c s="64" r="AW182">
        <v>40.4166669999999</v>
      </c>
      <c s="64" r="AX182">
        <v>351.625</v>
      </c>
      <c s="64" r="AY182">
        <v>8.08333299999999</v>
      </c>
      <c s="64" r="AZ182">
        <v>12.125</v>
      </c>
      <c s="64" r="BA182">
        <v>8.08333299999999</v>
      </c>
      <c s="64" r="BB182">
        <v>20.208333</v>
      </c>
      <c s="64" r="BC182">
        <v>28.291667</v>
      </c>
      <c s="64" r="BD182">
        <v>72.75</v>
      </c>
      <c s="64" r="BE182">
        <v>145.5</v>
      </c>
      <c s="64" r="BF182">
        <v>56.583333</v>
      </c>
      <c s="64" r="BG182">
        <v>284.0</v>
      </c>
      <c s="64" r="BH182">
        <v>181.875</v>
      </c>
      <c s="64" r="BI182">
        <v>8.08333299999999</v>
      </c>
      <c s="64" r="BJ182">
        <v>12.125</v>
      </c>
      <c s="64" r="BK182">
        <v>8.08333299999999</v>
      </c>
      <c s="64" r="BL182">
        <v>16.166667</v>
      </c>
      <c s="64" r="BM182">
        <v>4.041667</v>
      </c>
      <c s="64" r="BN182">
        <v>48.5</v>
      </c>
      <c s="64" r="BO182">
        <v>72.75</v>
      </c>
      <c s="64" r="BP182">
        <v>12.125</v>
      </c>
      <c s="64" r="BQ182">
        <v>169.75</v>
      </c>
      <c s="64" r="BR182">
        <v>0.0</v>
      </c>
      <c s="64" r="BS182">
        <v>0.0</v>
      </c>
      <c s="64" r="BT182">
        <v>0.0</v>
      </c>
      <c s="64" r="BU182">
        <v>4.041667</v>
      </c>
      <c s="64" r="BV182">
        <v>24.25</v>
      </c>
      <c s="64" r="BW182">
        <v>24.25</v>
      </c>
      <c s="64" r="BX182">
        <v>72.75</v>
      </c>
      <c s="64" r="BY182">
        <v>44.458333</v>
      </c>
      <c s="64" r="BZ182">
        <v>56.583333</v>
      </c>
      <c s="64" r="CA182">
        <v>4.041667</v>
      </c>
      <c s="64" r="CB182">
        <v>0.0</v>
      </c>
      <c s="64" r="CC182">
        <v>0.0</v>
      </c>
      <c s="64" r="CD182">
        <v>4.041667</v>
      </c>
      <c s="64" r="CE182">
        <v>8.08333299999999</v>
      </c>
      <c s="64" r="CF182">
        <v>16.166667</v>
      </c>
      <c s="64" r="CG182">
        <v>0.0</v>
      </c>
      <c s="64" r="CH182">
        <v>24.25</v>
      </c>
      <c s="64" r="CI182">
        <v>105.083333</v>
      </c>
      <c s="64" r="CJ182">
        <v>4.041667</v>
      </c>
      <c s="64" r="CK182">
        <v>8.08333299999999</v>
      </c>
      <c s="64" r="CL182">
        <v>4.041667</v>
      </c>
      <c s="64" r="CM182">
        <v>8.08333299999999</v>
      </c>
      <c s="64" r="CN182">
        <v>16.166667</v>
      </c>
      <c s="64" r="CO182">
        <v>48.5</v>
      </c>
      <c s="64" r="CP182">
        <v>0.0</v>
      </c>
      <c s="64" r="CQ182">
        <v>16.166667</v>
      </c>
      <c s="64" r="CR182">
        <v>189.958333</v>
      </c>
      <c s="64" r="CS182">
        <v>0.0</v>
      </c>
      <c s="64" r="CT182">
        <v>4.041667</v>
      </c>
      <c s="64" r="CU182">
        <v>4.041667</v>
      </c>
      <c s="64" r="CV182">
        <v>8.08333299999999</v>
      </c>
      <c s="64" r="CW182">
        <v>4.041667</v>
      </c>
      <c s="64" r="CX182">
        <v>8.08333299999999</v>
      </c>
      <c s="64" r="CY182">
        <v>145.5</v>
      </c>
      <c s="64" r="CZ182">
        <v>16.166667</v>
      </c>
    </row>
    <row customHeight="1" r="183" ht="15.0">
      <c t="s" s="62" r="A183">
        <v>2468</v>
      </c>
      <c t="s" s="62" r="B183">
        <v>2469</v>
      </c>
      <c t="s" s="62" r="C183">
        <v>2470</v>
      </c>
      <c t="s" s="62" r="D183">
        <v>2471</v>
      </c>
      <c t="s" s="62" r="E183">
        <v>2472</v>
      </c>
      <c t="s" s="62" r="F183">
        <v>2473</v>
      </c>
      <c t="s" s="63" r="G183">
        <v>2474</v>
      </c>
      <c t="s" s="62" r="H183">
        <v>2475</v>
      </c>
      <c s="64" r="I183">
        <v>2836.0</v>
      </c>
      <c s="64" r="J183">
        <v>2434.0</v>
      </c>
      <c s="64" r="K183">
        <v>2514.0</v>
      </c>
      <c s="64" r="L183">
        <v>2323.0</v>
      </c>
      <c s="64" r="M183">
        <v>1522.0</v>
      </c>
      <c s="64" r="N183">
        <v>1106.0</v>
      </c>
      <c s="64" r="O183">
        <v>15.18</v>
      </c>
      <c s="64" r="P183">
        <v>489.974109</v>
      </c>
      <c s="64" r="Q183">
        <v>417.645717999999</v>
      </c>
      <c s="64" r="R183">
        <v>543.15282</v>
      </c>
      <c s="64" r="S183">
        <v>688.604726</v>
      </c>
      <c s="64" r="T183">
        <v>482.384812</v>
      </c>
      <c s="64" r="U183">
        <v>214.237813999999</v>
      </c>
      <c s="64" r="V183">
        <v>454.0</v>
      </c>
      <c s="64" r="W183">
        <v>431.0</v>
      </c>
      <c s="64" r="X183">
        <v>541.0</v>
      </c>
      <c s="64" r="Y183">
        <v>551.0</v>
      </c>
      <c s="64" r="Z183">
        <v>308.0</v>
      </c>
      <c s="64" r="AA183">
        <v>149.0</v>
      </c>
      <c s="64" r="AB183">
        <v>1362.017256</v>
      </c>
      <c s="64" r="AC183">
        <v>253.220012</v>
      </c>
      <c s="64" r="AD183">
        <v>209.924914</v>
      </c>
      <c s="64" r="AE183">
        <v>253.371678</v>
      </c>
      <c s="64" r="AF183">
        <v>320.585794</v>
      </c>
      <c s="64" r="AG183">
        <v>242.761091999999</v>
      </c>
      <c s="64" r="AH183">
        <v>79.7647039999999</v>
      </c>
      <c s="64" r="AI183">
        <v>2.389062</v>
      </c>
      <c s="64" r="AJ183">
        <v>330.065854</v>
      </c>
      <c s="64" r="AK183">
        <v>826.996213</v>
      </c>
      <c s="64" r="AL183">
        <v>204.955188999999</v>
      </c>
      <c s="64" r="AM183">
        <v>1473.98274399999</v>
      </c>
      <c s="64" r="AN183">
        <v>236.754098</v>
      </c>
      <c s="64" r="AO183">
        <v>207.720805</v>
      </c>
      <c s="64" r="AP183">
        <v>289.781142999999</v>
      </c>
      <c s="64" r="AQ183">
        <v>368.018931</v>
      </c>
      <c s="64" r="AR183">
        <v>239.623719999999</v>
      </c>
      <c s="64" r="AS183">
        <v>121.351539</v>
      </c>
      <c s="64" r="AT183">
        <v>10.732509</v>
      </c>
      <c s="64" r="AU183">
        <v>320.384083999999</v>
      </c>
      <c s="64" r="AV183">
        <v>879.994678</v>
      </c>
      <c s="64" r="AW183">
        <v>273.603981999999</v>
      </c>
      <c s="64" r="AX183">
        <v>2321.219317</v>
      </c>
      <c s="64" r="AY183">
        <v>67.3502079999999</v>
      </c>
      <c s="64" r="AZ183">
        <v>58.2378939999999</v>
      </c>
      <c s="64" r="BA183">
        <v>109.284372</v>
      </c>
      <c s="64" r="BB183">
        <v>333.682155</v>
      </c>
      <c s="64" r="BC183">
        <v>439.194683</v>
      </c>
      <c s="64" r="BD183">
        <v>336.216331</v>
      </c>
      <c s="64" r="BE183">
        <v>690.581105999999</v>
      </c>
      <c s="64" r="BF183">
        <v>286.672567</v>
      </c>
      <c s="64" r="BG183">
        <v>1996.0</v>
      </c>
      <c s="64" r="BH183">
        <v>1088.726364</v>
      </c>
      <c s="64" r="BI183">
        <v>45.014912</v>
      </c>
      <c s="64" r="BJ183">
        <v>44.644542</v>
      </c>
      <c s="64" r="BK183">
        <v>68.300629</v>
      </c>
      <c s="64" r="BL183">
        <v>167.712079999999</v>
      </c>
      <c s="64" r="BM183">
        <v>88.7524669999999</v>
      </c>
      <c s="64" r="BN183">
        <v>254.000147</v>
      </c>
      <c s="64" r="BO183">
        <v>331.77291</v>
      </c>
      <c s="64" r="BP183">
        <v>88.528676</v>
      </c>
      <c s="64" r="BQ183">
        <v>1232.49295299999</v>
      </c>
      <c s="64" r="BR183">
        <v>22.3352949999999</v>
      </c>
      <c s="64" r="BS183">
        <v>13.593353</v>
      </c>
      <c s="64" r="BT183">
        <v>40.9837429999999</v>
      </c>
      <c s="64" r="BU183">
        <v>165.970075</v>
      </c>
      <c s="64" r="BV183">
        <v>350.442215999999</v>
      </c>
      <c s="64" r="BW183">
        <v>82.2161839999999</v>
      </c>
      <c s="64" r="BX183">
        <v>358.808196</v>
      </c>
      <c s="64" r="BY183">
        <v>198.143891999999</v>
      </c>
      <c s="64" r="BZ183">
        <v>270.044287999999</v>
      </c>
      <c s="64" r="CA183">
        <v>0.0</v>
      </c>
      <c s="64" r="CB183">
        <v>4.0</v>
      </c>
      <c s="64" r="CC183">
        <v>4.863074</v>
      </c>
      <c s="64" r="CD183">
        <v>13.452308</v>
      </c>
      <c s="64" r="CE183">
        <v>54.390396</v>
      </c>
      <c s="64" r="CF183">
        <v>44.676119</v>
      </c>
      <c s="64" r="CG183">
        <v>0.0</v>
      </c>
      <c s="64" r="CH183">
        <v>148.662392</v>
      </c>
      <c s="64" r="CI183">
        <v>1122.155477</v>
      </c>
      <c s="64" r="CJ183">
        <v>48.74148</v>
      </c>
      <c s="64" r="CK183">
        <v>40.152439</v>
      </c>
      <c s="64" r="CL183">
        <v>81.101797</v>
      </c>
      <c s="64" r="CM183">
        <v>278.301618</v>
      </c>
      <c s="64" r="CN183">
        <v>347.733404</v>
      </c>
      <c s="64" r="CO183">
        <v>249.125815999999</v>
      </c>
      <c s="64" r="CP183">
        <v>18.4447629999999</v>
      </c>
      <c s="64" r="CQ183">
        <v>58.554161</v>
      </c>
      <c s="64" r="CR183">
        <v>929.019551999999</v>
      </c>
      <c s="64" r="CS183">
        <v>18.6087279999999</v>
      </c>
      <c s="64" r="CT183">
        <v>14.085456</v>
      </c>
      <c s="64" r="CU183">
        <v>23.3195009999999</v>
      </c>
      <c s="64" r="CV183">
        <v>41.928229</v>
      </c>
      <c s="64" r="CW183">
        <v>37.070883</v>
      </c>
      <c s="64" r="CX183">
        <v>42.414396</v>
      </c>
      <c s="64" r="CY183">
        <v>672.136343</v>
      </c>
      <c s="64" r="CZ183">
        <v>79.4560149999999</v>
      </c>
    </row>
    <row customHeight="1" r="184" ht="15.0">
      <c t="s" s="62" r="A184">
        <v>2476</v>
      </c>
      <c t="s" s="62" r="B184">
        <v>2477</v>
      </c>
      <c t="s" s="62" r="C184">
        <v>2478</v>
      </c>
      <c t="s" s="62" r="D184">
        <v>2479</v>
      </c>
      <c t="s" s="62" r="E184">
        <v>2480</v>
      </c>
      <c t="s" s="62" r="F184">
        <v>2481</v>
      </c>
      <c t="s" s="63" r="G184">
        <v>2482</v>
      </c>
      <c t="s" s="62" r="H184">
        <v>2483</v>
      </c>
      <c s="64" r="I184">
        <v>188.0</v>
      </c>
      <c s="64" r="J184">
        <v>158.0</v>
      </c>
      <c s="64" r="K184">
        <v>152.0</v>
      </c>
      <c s="64" r="L184">
        <v>171.0</v>
      </c>
      <c s="64" r="M184">
        <v>184.0</v>
      </c>
      <c s="64" r="N184">
        <v>222.0</v>
      </c>
      <c s="64" r="O184">
        <v>7.01</v>
      </c>
      <c s="64" r="P184">
        <v>26.300518</v>
      </c>
      <c s="64" r="Q184">
        <v>24.352332</v>
      </c>
      <c s="64" r="R184">
        <v>38.963731</v>
      </c>
      <c s="64" r="S184">
        <v>51.6269429999999</v>
      </c>
      <c s="64" r="T184">
        <v>28.248705</v>
      </c>
      <c s="64" r="U184">
        <v>18.5077719999999</v>
      </c>
      <c s="64" r="V184">
        <v>24.0</v>
      </c>
      <c s="64" r="W184">
        <v>24.0</v>
      </c>
      <c s="64" r="X184">
        <v>37.0</v>
      </c>
      <c s="64" r="Y184">
        <v>27.0</v>
      </c>
      <c s="64" r="Z184">
        <v>34.0</v>
      </c>
      <c s="64" r="AA184">
        <v>12.0</v>
      </c>
      <c s="64" r="AB184">
        <v>87.668394</v>
      </c>
      <c s="64" r="AC184">
        <v>10.715026</v>
      </c>
      <c s="64" r="AD184">
        <v>13.637306</v>
      </c>
      <c s="64" r="AE184">
        <v>18.5077719999999</v>
      </c>
      <c s="64" r="AF184">
        <v>23.378238</v>
      </c>
      <c s="64" r="AG184">
        <v>14.611399</v>
      </c>
      <c s="64" r="AH184">
        <v>6.818653</v>
      </c>
      <c s="64" r="AI184">
        <v>0.0</v>
      </c>
      <c s="64" r="AJ184">
        <v>15.585492</v>
      </c>
      <c s="64" r="AK184">
        <v>59.4196889999999</v>
      </c>
      <c s="64" r="AL184">
        <v>12.663212</v>
      </c>
      <c s="64" r="AM184">
        <v>100.331605999999</v>
      </c>
      <c s="64" r="AN184">
        <v>15.585492</v>
      </c>
      <c s="64" r="AO184">
        <v>10.715026</v>
      </c>
      <c s="64" r="AP184">
        <v>20.455959</v>
      </c>
      <c s="64" r="AQ184">
        <v>28.248705</v>
      </c>
      <c s="64" r="AR184">
        <v>13.637306</v>
      </c>
      <c s="64" r="AS184">
        <v>11.689119</v>
      </c>
      <c s="64" r="AT184">
        <v>0.0</v>
      </c>
      <c s="64" r="AU184">
        <v>23.378238</v>
      </c>
      <c s="64" r="AV184">
        <v>58.445596</v>
      </c>
      <c s="64" r="AW184">
        <v>18.5077719999999</v>
      </c>
      <c s="64" r="AX184">
        <v>159.751295</v>
      </c>
      <c s="64" r="AY184">
        <v>7.792746</v>
      </c>
      <c s="64" r="AZ184">
        <v>3.896373</v>
      </c>
      <c s="64" r="BA184">
        <v>11.689119</v>
      </c>
      <c s="64" r="BB184">
        <v>23.378238</v>
      </c>
      <c s="64" r="BC184">
        <v>31.170984</v>
      </c>
      <c s="64" r="BD184">
        <v>31.170984</v>
      </c>
      <c s="64" r="BE184">
        <v>19.4818649999999</v>
      </c>
      <c s="64" r="BF184">
        <v>31.170984</v>
      </c>
      <c s="64" r="BG184">
        <v>144.0</v>
      </c>
      <c s="64" r="BH184">
        <v>77.9274609999999</v>
      </c>
      <c s="64" r="BI184">
        <v>3.896373</v>
      </c>
      <c s="64" r="BJ184">
        <v>0.0</v>
      </c>
      <c s="64" r="BK184">
        <v>7.792746</v>
      </c>
      <c s="64" r="BL184">
        <v>11.689119</v>
      </c>
      <c s="64" r="BM184">
        <v>7.792746</v>
      </c>
      <c s="64" r="BN184">
        <v>23.378238</v>
      </c>
      <c s="64" r="BO184">
        <v>11.689119</v>
      </c>
      <c s="64" r="BP184">
        <v>11.689119</v>
      </c>
      <c s="64" r="BQ184">
        <v>81.823834</v>
      </c>
      <c s="64" r="BR184">
        <v>3.896373</v>
      </c>
      <c s="64" r="BS184">
        <v>3.896373</v>
      </c>
      <c s="64" r="BT184">
        <v>3.896373</v>
      </c>
      <c s="64" r="BU184">
        <v>11.689119</v>
      </c>
      <c s="64" r="BV184">
        <v>23.378238</v>
      </c>
      <c s="64" r="BW184">
        <v>7.792746</v>
      </c>
      <c s="64" r="BX184">
        <v>7.792746</v>
      </c>
      <c s="64" r="BY184">
        <v>19.4818649999999</v>
      </c>
      <c s="64" r="BZ184">
        <v>27.274611</v>
      </c>
      <c s="64" r="CA184">
        <v>0.0</v>
      </c>
      <c s="64" r="CB184">
        <v>0.0</v>
      </c>
      <c s="64" r="CC184">
        <v>0.0</v>
      </c>
      <c s="64" r="CD184">
        <v>0.0</v>
      </c>
      <c s="64" r="CE184">
        <v>0.0</v>
      </c>
      <c s="64" r="CF184">
        <v>11.689119</v>
      </c>
      <c s="64" r="CG184">
        <v>0.0</v>
      </c>
      <c s="64" r="CH184">
        <v>15.585492</v>
      </c>
      <c s="64" r="CI184">
        <v>77.9274609999999</v>
      </c>
      <c s="64" r="CJ184">
        <v>3.896373</v>
      </c>
      <c s="64" r="CK184">
        <v>3.896373</v>
      </c>
      <c s="64" r="CL184">
        <v>7.792746</v>
      </c>
      <c s="64" r="CM184">
        <v>15.585492</v>
      </c>
      <c s="64" r="CN184">
        <v>23.378238</v>
      </c>
      <c s="64" r="CO184">
        <v>19.4818649999999</v>
      </c>
      <c s="64" r="CP184">
        <v>0.0</v>
      </c>
      <c s="64" r="CQ184">
        <v>3.896373</v>
      </c>
      <c s="64" r="CR184">
        <v>54.5492229999999</v>
      </c>
      <c s="64" r="CS184">
        <v>3.896373</v>
      </c>
      <c s="64" r="CT184">
        <v>0.0</v>
      </c>
      <c s="64" r="CU184">
        <v>3.896373</v>
      </c>
      <c s="64" r="CV184">
        <v>7.792746</v>
      </c>
      <c s="64" r="CW184">
        <v>7.792746</v>
      </c>
      <c s="64" r="CX184">
        <v>0.0</v>
      </c>
      <c s="64" r="CY184">
        <v>19.4818649999999</v>
      </c>
      <c s="64" r="CZ184">
        <v>11.689119</v>
      </c>
    </row>
    <row customHeight="1" r="185" ht="15.0">
      <c t="s" s="62" r="A185">
        <v>2484</v>
      </c>
      <c t="s" s="62" r="B185">
        <v>2485</v>
      </c>
      <c t="s" s="62" r="C185">
        <v>2486</v>
      </c>
      <c t="s" s="62" r="D185">
        <v>2487</v>
      </c>
      <c t="s" s="62" r="E185">
        <v>2488</v>
      </c>
      <c t="s" s="62" r="F185">
        <v>2489</v>
      </c>
      <c t="s" s="63" r="G185">
        <v>2490</v>
      </c>
      <c t="s" s="62" r="H185">
        <v>2491</v>
      </c>
      <c s="64" r="I185">
        <v>306.0</v>
      </c>
      <c s="64" r="J185">
        <v>282.0</v>
      </c>
      <c s="64" r="K185">
        <v>295.0</v>
      </c>
      <c s="64" r="L185">
        <v>240.0</v>
      </c>
      <c s="64" r="M185">
        <v>217.0</v>
      </c>
      <c s="64" r="N185">
        <v>262.0</v>
      </c>
      <c s="64" r="O185">
        <v>9.58</v>
      </c>
      <c s="64" r="P185">
        <v>73.0</v>
      </c>
      <c s="64" r="Q185">
        <v>37.0</v>
      </c>
      <c s="64" r="R185">
        <v>65.0</v>
      </c>
      <c s="64" r="S185">
        <v>80.0</v>
      </c>
      <c s="64" r="T185">
        <v>21.0</v>
      </c>
      <c s="64" r="U185">
        <v>30.0</v>
      </c>
      <c s="64" r="V185">
        <v>60.0</v>
      </c>
      <c s="64" r="W185">
        <v>43.0</v>
      </c>
      <c s="64" r="X185">
        <v>71.0</v>
      </c>
      <c s="64" r="Y185">
        <v>51.0</v>
      </c>
      <c s="64" r="Z185">
        <v>39.0</v>
      </c>
      <c s="64" r="AA185">
        <v>18.0</v>
      </c>
      <c s="64" r="AB185">
        <v>156.0</v>
      </c>
      <c s="64" r="AC185">
        <v>36.0</v>
      </c>
      <c s="64" r="AD185">
        <v>22.0</v>
      </c>
      <c s="64" r="AE185">
        <v>31.0</v>
      </c>
      <c s="64" r="AF185">
        <v>43.0</v>
      </c>
      <c s="64" r="AG185">
        <v>10.0</v>
      </c>
      <c s="64" r="AH185">
        <v>13.0</v>
      </c>
      <c s="64" r="AI185">
        <v>1.0</v>
      </c>
      <c s="64" r="AJ185">
        <v>45.0</v>
      </c>
      <c s="64" r="AK185">
        <v>91.0</v>
      </c>
      <c s="64" r="AL185">
        <v>20.0</v>
      </c>
      <c s="64" r="AM185">
        <v>150.0</v>
      </c>
      <c s="64" r="AN185">
        <v>37.0</v>
      </c>
      <c s="64" r="AO185">
        <v>15.0</v>
      </c>
      <c s="64" r="AP185">
        <v>34.0</v>
      </c>
      <c s="64" r="AQ185">
        <v>37.0</v>
      </c>
      <c s="64" r="AR185">
        <v>11.0</v>
      </c>
      <c s="64" r="AS185">
        <v>15.0</v>
      </c>
      <c s="64" r="AT185">
        <v>1.0</v>
      </c>
      <c s="64" r="AU185">
        <v>41.0</v>
      </c>
      <c s="64" r="AV185">
        <v>87.0</v>
      </c>
      <c s="64" r="AW185">
        <v>22.0</v>
      </c>
      <c s="64" r="AX185">
        <v>240.0</v>
      </c>
      <c s="64" r="AY185">
        <v>12.0</v>
      </c>
      <c s="64" r="AZ185">
        <v>8.0</v>
      </c>
      <c s="64" r="BA185">
        <v>4.0</v>
      </c>
      <c s="64" r="BB185">
        <v>16.0</v>
      </c>
      <c s="64" r="BC185">
        <v>44.0</v>
      </c>
      <c s="64" r="BD185">
        <v>76.0</v>
      </c>
      <c s="64" r="BE185">
        <v>52.0</v>
      </c>
      <c s="64" r="BF185">
        <v>28.0</v>
      </c>
      <c s="64" r="BG185">
        <v>216.0</v>
      </c>
      <c s="64" r="BH185">
        <v>132.0</v>
      </c>
      <c s="64" r="BI185">
        <v>4.0</v>
      </c>
      <c s="64" r="BJ185">
        <v>8.0</v>
      </c>
      <c s="64" r="BK185">
        <v>0.0</v>
      </c>
      <c s="64" r="BL185">
        <v>12.0</v>
      </c>
      <c s="64" r="BM185">
        <v>8.0</v>
      </c>
      <c s="64" r="BN185">
        <v>60.0</v>
      </c>
      <c s="64" r="BO185">
        <v>28.0</v>
      </c>
      <c s="64" r="BP185">
        <v>12.0</v>
      </c>
      <c s="64" r="BQ185">
        <v>108.0</v>
      </c>
      <c s="64" r="BR185">
        <v>8.0</v>
      </c>
      <c s="64" r="BS185">
        <v>0.0</v>
      </c>
      <c s="64" r="BT185">
        <v>4.0</v>
      </c>
      <c s="64" r="BU185">
        <v>4.0</v>
      </c>
      <c s="64" r="BV185">
        <v>36.0</v>
      </c>
      <c s="64" r="BW185">
        <v>16.0</v>
      </c>
      <c s="64" r="BX185">
        <v>24.0</v>
      </c>
      <c s="64" r="BY185">
        <v>16.0</v>
      </c>
      <c s="64" r="BZ185">
        <v>16.0</v>
      </c>
      <c s="64" r="CA185">
        <v>0.0</v>
      </c>
      <c s="64" r="CB185">
        <v>0.0</v>
      </c>
      <c s="64" r="CC185">
        <v>0.0</v>
      </c>
      <c s="64" r="CD185">
        <v>0.0</v>
      </c>
      <c s="64" r="CE185">
        <v>0.0</v>
      </c>
      <c s="64" r="CF185">
        <v>8.0</v>
      </c>
      <c s="64" r="CG185">
        <v>0.0</v>
      </c>
      <c s="64" r="CH185">
        <v>8.0</v>
      </c>
      <c s="64" r="CI185">
        <v>136.0</v>
      </c>
      <c s="64" r="CJ185">
        <v>12.0</v>
      </c>
      <c s="64" r="CK185">
        <v>4.0</v>
      </c>
      <c s="64" r="CL185">
        <v>4.0</v>
      </c>
      <c s="64" r="CM185">
        <v>16.0</v>
      </c>
      <c s="64" r="CN185">
        <v>32.0</v>
      </c>
      <c s="64" r="CO185">
        <v>56.0</v>
      </c>
      <c s="64" r="CP185">
        <v>0.0</v>
      </c>
      <c s="64" r="CQ185">
        <v>12.0</v>
      </c>
      <c s="64" r="CR185">
        <v>88.0</v>
      </c>
      <c s="64" r="CS185">
        <v>0.0</v>
      </c>
      <c s="64" r="CT185">
        <v>4.0</v>
      </c>
      <c s="64" r="CU185">
        <v>0.0</v>
      </c>
      <c s="64" r="CV185">
        <v>0.0</v>
      </c>
      <c s="64" r="CW185">
        <v>12.0</v>
      </c>
      <c s="64" r="CX185">
        <v>12.0</v>
      </c>
      <c s="64" r="CY185">
        <v>52.0</v>
      </c>
      <c s="64" r="CZ185">
        <v>8.0</v>
      </c>
    </row>
    <row customHeight="1" r="186" ht="15.0">
      <c t="s" s="62" r="A186">
        <v>2492</v>
      </c>
      <c t="s" s="62" r="B186">
        <v>2493</v>
      </c>
      <c t="s" s="62" r="C186">
        <v>2494</v>
      </c>
      <c t="s" s="62" r="D186">
        <v>2495</v>
      </c>
      <c t="s" s="62" r="E186">
        <v>2496</v>
      </c>
      <c t="s" s="62" r="F186">
        <v>2497</v>
      </c>
      <c t="s" s="63" r="G186">
        <v>2498</v>
      </c>
      <c t="s" s="62" r="H186">
        <v>2499</v>
      </c>
      <c s="64" r="I186">
        <v>853.0</v>
      </c>
      <c s="64" r="J186">
        <v>825.0</v>
      </c>
      <c s="64" r="K186">
        <v>809.0</v>
      </c>
      <c s="64" r="L186">
        <v>857.0</v>
      </c>
      <c s="64" r="M186">
        <v>838.0</v>
      </c>
      <c s="64" r="N186">
        <v>927.0</v>
      </c>
      <c s="64" r="O186">
        <v>5.54</v>
      </c>
      <c s="64" r="P186">
        <v>167.770141999999</v>
      </c>
      <c s="64" r="Q186">
        <v>113.194312999999</v>
      </c>
      <c s="64" r="R186">
        <v>169.791469</v>
      </c>
      <c s="64" r="S186">
        <v>176.866114</v>
      </c>
      <c s="64" r="T186">
        <v>128.354265</v>
      </c>
      <c s="64" r="U186">
        <v>97.0236969999999</v>
      </c>
      <c s="64" r="V186">
        <v>141.0</v>
      </c>
      <c s="64" r="W186">
        <v>122.0</v>
      </c>
      <c s="64" r="X186">
        <v>180.0</v>
      </c>
      <c s="64" r="Y186">
        <v>161.0</v>
      </c>
      <c s="64" r="Z186">
        <v>129.0</v>
      </c>
      <c s="64" r="AA186">
        <v>92.0</v>
      </c>
      <c s="64" r="AB186">
        <v>392.137441</v>
      </c>
      <c s="64" r="AC186">
        <v>79.8424169999999</v>
      </c>
      <c s="64" r="AD186">
        <v>52.5545019999999</v>
      </c>
      <c s="64" r="AE186">
        <v>82.874408</v>
      </c>
      <c s="64" r="AF186">
        <v>86.917062</v>
      </c>
      <c s="64" r="AG186">
        <v>57.6078199999999</v>
      </c>
      <c s="64" r="AH186">
        <v>31.330569</v>
      </c>
      <c s="64" r="AI186">
        <v>1.010664</v>
      </c>
      <c s="64" r="AJ186">
        <v>102.077014</v>
      </c>
      <c s="64" r="AK186">
        <v>222.345971999999</v>
      </c>
      <c s="64" r="AL186">
        <v>67.714455</v>
      </c>
      <c s="64" r="AM186">
        <v>460.862558999999</v>
      </c>
      <c s="64" r="AN186">
        <v>87.9277249999999</v>
      </c>
      <c s="64" r="AO186">
        <v>60.6398099999999</v>
      </c>
      <c s="64" r="AP186">
        <v>86.917062</v>
      </c>
      <c s="64" r="AQ186">
        <v>89.9490519999999</v>
      </c>
      <c s="64" r="AR186">
        <v>70.7464449999999</v>
      </c>
      <c s="64" r="AS186">
        <v>58.6184829999999</v>
      </c>
      <c s="64" r="AT186">
        <v>6.063981</v>
      </c>
      <c s="64" r="AU186">
        <v>117.236967</v>
      </c>
      <c s="64" r="AV186">
        <v>236.495261</v>
      </c>
      <c s="64" r="AW186">
        <v>107.130332</v>
      </c>
      <c s="64" r="AX186">
        <v>675.123223</v>
      </c>
      <c s="64" r="AY186">
        <v>32.3412319999999</v>
      </c>
      <c s="64" r="AZ186">
        <v>28.2985779999999</v>
      </c>
      <c s="64" r="BA186">
        <v>44.469194</v>
      </c>
      <c s="64" r="BB186">
        <v>80.853081</v>
      </c>
      <c s="64" r="BC186">
        <v>92.981043</v>
      </c>
      <c s="64" r="BD186">
        <v>109.151659</v>
      </c>
      <c s="64" r="BE186">
        <v>214.260663999999</v>
      </c>
      <c s="64" r="BF186">
        <v>72.767773</v>
      </c>
      <c s="64" r="BG186">
        <v>672.0</v>
      </c>
      <c s="64" r="BH186">
        <v>307.241706</v>
      </c>
      <c s="64" r="BI186">
        <v>28.2985779999999</v>
      </c>
      <c s="64" r="BJ186">
        <v>8.08530799999999</v>
      </c>
      <c s="64" r="BK186">
        <v>28.2985779999999</v>
      </c>
      <c s="64" r="BL186">
        <v>24.255924</v>
      </c>
      <c s="64" r="BM186">
        <v>8.08530799999999</v>
      </c>
      <c s="64" r="BN186">
        <v>88.938389</v>
      </c>
      <c s="64" r="BO186">
        <v>88.938389</v>
      </c>
      <c s="64" r="BP186">
        <v>32.3412319999999</v>
      </c>
      <c s="64" r="BQ186">
        <v>367.881516999999</v>
      </c>
      <c s="64" r="BR186">
        <v>4.04265399999999</v>
      </c>
      <c s="64" r="BS186">
        <v>20.21327</v>
      </c>
      <c s="64" r="BT186">
        <v>16.1706159999999</v>
      </c>
      <c s="64" r="BU186">
        <v>56.5971559999999</v>
      </c>
      <c s="64" r="BV186">
        <v>84.895735</v>
      </c>
      <c s="64" r="BW186">
        <v>20.21327</v>
      </c>
      <c s="64" r="BX186">
        <v>125.322275</v>
      </c>
      <c s="64" r="BY186">
        <v>40.42654</v>
      </c>
      <c s="64" r="BZ186">
        <v>68.7251179999999</v>
      </c>
      <c s="64" r="CA186">
        <v>0.0</v>
      </c>
      <c s="64" r="CB186">
        <v>0.0</v>
      </c>
      <c s="64" r="CC186">
        <v>0.0</v>
      </c>
      <c s="64" r="CD186">
        <v>4.04265399999999</v>
      </c>
      <c s="64" r="CE186">
        <v>0.0</v>
      </c>
      <c s="64" r="CF186">
        <v>12.127962</v>
      </c>
      <c s="64" r="CG186">
        <v>0.0</v>
      </c>
      <c s="64" r="CH186">
        <v>52.5545019999999</v>
      </c>
      <c s="64" r="CI186">
        <v>335.540283999999</v>
      </c>
      <c s="64" r="CJ186">
        <v>28.2985779999999</v>
      </c>
      <c s="64" r="CK186">
        <v>16.1706159999999</v>
      </c>
      <c s="64" r="CL186">
        <v>28.2985779999999</v>
      </c>
      <c s="64" r="CM186">
        <v>72.767773</v>
      </c>
      <c s="64" r="CN186">
        <v>80.853081</v>
      </c>
      <c s="64" r="CO186">
        <v>97.0236969999999</v>
      </c>
      <c s="64" r="CP186">
        <v>0.0</v>
      </c>
      <c s="64" r="CQ186">
        <v>12.127962</v>
      </c>
      <c s="64" r="CR186">
        <v>270.85782</v>
      </c>
      <c s="64" r="CS186">
        <v>4.04265399999999</v>
      </c>
      <c s="64" r="CT186">
        <v>12.127962</v>
      </c>
      <c s="64" r="CU186">
        <v>16.1706159999999</v>
      </c>
      <c s="64" r="CV186">
        <v>4.04265399999999</v>
      </c>
      <c s="64" r="CW186">
        <v>12.127962</v>
      </c>
      <c s="64" r="CX186">
        <v>0.0</v>
      </c>
      <c s="64" r="CY186">
        <v>214.260663999999</v>
      </c>
      <c s="64" r="CZ186">
        <v>8.08530799999999</v>
      </c>
    </row>
    <row customHeight="1" r="187" ht="15.0">
      <c t="s" s="62" r="A187">
        <v>2500</v>
      </c>
      <c t="s" s="62" r="B187">
        <v>2501</v>
      </c>
      <c t="s" s="62" r="C187">
        <v>2502</v>
      </c>
      <c t="s" s="62" r="D187">
        <v>2503</v>
      </c>
      <c t="s" s="62" r="E187">
        <v>2504</v>
      </c>
      <c t="s" s="62" r="F187">
        <v>2505</v>
      </c>
      <c t="s" s="63" r="G187">
        <v>2506</v>
      </c>
      <c t="s" s="62" r="H187">
        <v>2507</v>
      </c>
      <c s="64" r="I187">
        <v>1166.0</v>
      </c>
      <c s="64" r="J187">
        <v>943.0</v>
      </c>
      <c s="64" r="K187">
        <v>898.0</v>
      </c>
      <c s="64" r="L187">
        <v>645.0</v>
      </c>
      <c s="64" r="M187">
        <v>445.0</v>
      </c>
      <c s="64" r="N187">
        <v>358.0</v>
      </c>
      <c s="64" r="O187">
        <v>5.37</v>
      </c>
      <c s="64" r="P187">
        <v>268.0</v>
      </c>
      <c s="64" r="Q187">
        <v>164.0</v>
      </c>
      <c s="64" r="R187">
        <v>310.0</v>
      </c>
      <c s="64" r="S187">
        <v>237.0</v>
      </c>
      <c s="64" r="T187">
        <v>124.0</v>
      </c>
      <c s="64" r="U187">
        <v>63.0</v>
      </c>
      <c s="64" r="V187">
        <v>199.0</v>
      </c>
      <c s="64" r="W187">
        <v>205.0</v>
      </c>
      <c s="64" r="X187">
        <v>219.0</v>
      </c>
      <c s="64" r="Y187">
        <v>196.0</v>
      </c>
      <c s="64" r="Z187">
        <v>89.0</v>
      </c>
      <c s="64" r="AA187">
        <v>35.0</v>
      </c>
      <c s="64" r="AB187">
        <v>601.0</v>
      </c>
      <c s="64" r="AC187">
        <v>145.0</v>
      </c>
      <c s="64" r="AD187">
        <v>85.0</v>
      </c>
      <c s="64" r="AE187">
        <v>155.0</v>
      </c>
      <c s="64" r="AF187">
        <v>120.0</v>
      </c>
      <c s="64" r="AG187">
        <v>70.0</v>
      </c>
      <c s="64" r="AH187">
        <v>25.0</v>
      </c>
      <c s="64" r="AI187">
        <v>1.0</v>
      </c>
      <c s="64" r="AJ187">
        <v>170.0</v>
      </c>
      <c s="64" r="AK187">
        <v>376.0</v>
      </c>
      <c s="64" r="AL187">
        <v>55.0</v>
      </c>
      <c s="64" r="AM187">
        <v>565.0</v>
      </c>
      <c s="64" r="AN187">
        <v>123.0</v>
      </c>
      <c s="64" r="AO187">
        <v>79.0</v>
      </c>
      <c s="64" r="AP187">
        <v>155.0</v>
      </c>
      <c s="64" r="AQ187">
        <v>117.0</v>
      </c>
      <c s="64" r="AR187">
        <v>54.0</v>
      </c>
      <c s="64" r="AS187">
        <v>35.0</v>
      </c>
      <c s="64" r="AT187">
        <v>2.0</v>
      </c>
      <c s="64" r="AU187">
        <v>155.0</v>
      </c>
      <c s="64" r="AV187">
        <v>351.0</v>
      </c>
      <c s="64" r="AW187">
        <v>59.0</v>
      </c>
      <c s="64" r="AX187">
        <v>888.0</v>
      </c>
      <c s="64" r="AY187">
        <v>0.0</v>
      </c>
      <c s="64" r="AZ187">
        <v>36.0</v>
      </c>
      <c s="64" r="BA187">
        <v>24.0</v>
      </c>
      <c s="64" r="BB187">
        <v>176.0</v>
      </c>
      <c s="64" r="BC187">
        <v>224.0</v>
      </c>
      <c s="64" r="BD187">
        <v>188.0</v>
      </c>
      <c s="64" r="BE187">
        <v>136.0</v>
      </c>
      <c s="64" r="BF187">
        <v>104.0</v>
      </c>
      <c s="64" r="BG187">
        <v>752.0</v>
      </c>
      <c s="64" r="BH187">
        <v>440.0</v>
      </c>
      <c s="64" r="BI187">
        <v>0.0</v>
      </c>
      <c s="64" r="BJ187">
        <v>28.0</v>
      </c>
      <c s="64" r="BK187">
        <v>24.0</v>
      </c>
      <c s="64" r="BL187">
        <v>108.0</v>
      </c>
      <c s="64" r="BM187">
        <v>32.0</v>
      </c>
      <c s="64" r="BN187">
        <v>148.0</v>
      </c>
      <c s="64" r="BO187">
        <v>76.0</v>
      </c>
      <c s="64" r="BP187">
        <v>24.0</v>
      </c>
      <c s="64" r="BQ187">
        <v>448.0</v>
      </c>
      <c s="64" r="BR187">
        <v>0.0</v>
      </c>
      <c s="64" r="BS187">
        <v>8.0</v>
      </c>
      <c s="64" r="BT187">
        <v>0.0</v>
      </c>
      <c s="64" r="BU187">
        <v>68.0</v>
      </c>
      <c s="64" r="BV187">
        <v>192.0</v>
      </c>
      <c s="64" r="BW187">
        <v>40.0</v>
      </c>
      <c s="64" r="BX187">
        <v>60.0</v>
      </c>
      <c s="64" r="BY187">
        <v>80.0</v>
      </c>
      <c s="64" r="BZ187">
        <v>100.0</v>
      </c>
      <c s="64" r="CA187">
        <v>0.0</v>
      </c>
      <c s="64" r="CB187">
        <v>0.0</v>
      </c>
      <c s="64" r="CC187">
        <v>0.0</v>
      </c>
      <c s="64" r="CD187">
        <v>16.0</v>
      </c>
      <c s="64" r="CE187">
        <v>28.0</v>
      </c>
      <c s="64" r="CF187">
        <v>12.0</v>
      </c>
      <c s="64" r="CG187">
        <v>0.0</v>
      </c>
      <c s="64" r="CH187">
        <v>44.0</v>
      </c>
      <c s="64" r="CI187">
        <v>568.0</v>
      </c>
      <c s="64" r="CJ187">
        <v>0.0</v>
      </c>
      <c s="64" r="CK187">
        <v>28.0</v>
      </c>
      <c s="64" r="CL187">
        <v>16.0</v>
      </c>
      <c s="64" r="CM187">
        <v>140.0</v>
      </c>
      <c s="64" r="CN187">
        <v>176.0</v>
      </c>
      <c s="64" r="CO187">
        <v>160.0</v>
      </c>
      <c s="64" r="CP187">
        <v>0.0</v>
      </c>
      <c s="64" r="CQ187">
        <v>48.0</v>
      </c>
      <c s="64" r="CR187">
        <v>220.0</v>
      </c>
      <c s="64" r="CS187">
        <v>0.0</v>
      </c>
      <c s="64" r="CT187">
        <v>8.0</v>
      </c>
      <c s="64" r="CU187">
        <v>8.0</v>
      </c>
      <c s="64" r="CV187">
        <v>20.0</v>
      </c>
      <c s="64" r="CW187">
        <v>20.0</v>
      </c>
      <c s="64" r="CX187">
        <v>16.0</v>
      </c>
      <c s="64" r="CY187">
        <v>136.0</v>
      </c>
      <c s="64" r="CZ187">
        <v>12.0</v>
      </c>
    </row>
    <row customHeight="1" r="188" ht="15.0">
      <c t="s" s="62" r="A188">
        <v>2508</v>
      </c>
      <c t="s" s="62" r="B188">
        <v>2509</v>
      </c>
      <c t="s" s="62" r="C188">
        <v>2510</v>
      </c>
      <c t="s" s="62" r="D188">
        <v>2511</v>
      </c>
      <c t="s" s="62" r="E188">
        <v>2512</v>
      </c>
      <c t="s" s="62" r="F188">
        <v>2513</v>
      </c>
      <c t="s" s="63" r="G188">
        <v>2514</v>
      </c>
      <c t="s" s="62" r="H188">
        <v>2515</v>
      </c>
      <c s="64" r="I188">
        <v>575.0</v>
      </c>
      <c s="64" r="J188">
        <v>493.0</v>
      </c>
      <c s="64" r="K188">
        <v>465.0</v>
      </c>
      <c s="64" r="L188">
        <v>460.0</v>
      </c>
      <c s="64" r="M188">
        <v>438.0</v>
      </c>
      <c s="64" r="N188">
        <v>486.0</v>
      </c>
      <c s="64" r="O188">
        <v>9.44</v>
      </c>
      <c s="64" r="P188">
        <v>111.388523</v>
      </c>
      <c s="64" r="Q188">
        <v>68.232393</v>
      </c>
      <c s="64" r="R188">
        <v>107.374523</v>
      </c>
      <c s="64" r="S188">
        <v>137.479529</v>
      </c>
      <c s="64" r="T188">
        <v>77.2695159999999</v>
      </c>
      <c s="64" r="U188">
        <v>73.255515</v>
      </c>
      <c s="64" r="V188">
        <v>80.0</v>
      </c>
      <c s="64" r="W188">
        <v>74.0</v>
      </c>
      <c s="64" r="X188">
        <v>117.0</v>
      </c>
      <c s="64" r="Y188">
        <v>89.0</v>
      </c>
      <c s="64" r="Z188">
        <v>99.0</v>
      </c>
      <c s="64" r="AA188">
        <v>34.0</v>
      </c>
      <c s="64" r="AB188">
        <v>284.991248999999</v>
      </c>
      <c s="64" r="AC188">
        <v>57.1995119999999</v>
      </c>
      <c s="64" r="AD188">
        <v>36.1231969999999</v>
      </c>
      <c s="64" r="AE188">
        <v>53.1855109999999</v>
      </c>
      <c s="64" r="AF188">
        <v>76.2660159999999</v>
      </c>
      <c s="64" r="AG188">
        <v>34.119007</v>
      </c>
      <c s="64" r="AH188">
        <v>28.098006</v>
      </c>
      <c s="64" r="AI188">
        <v>0.0</v>
      </c>
      <c s="64" r="AJ188">
        <v>76.2660159999999</v>
      </c>
      <c s="64" r="AK188">
        <v>167.581725</v>
      </c>
      <c s="64" r="AL188">
        <v>41.143509</v>
      </c>
      <c s="64" r="AM188">
        <v>290.008751</v>
      </c>
      <c s="64" r="AN188">
        <v>54.189011</v>
      </c>
      <c s="64" r="AO188">
        <v>32.1091959999999</v>
      </c>
      <c s="64" r="AP188">
        <v>54.189011</v>
      </c>
      <c s="64" r="AQ188">
        <v>61.2135129999999</v>
      </c>
      <c s="64" r="AR188">
        <v>43.150509</v>
      </c>
      <c s="64" r="AS188">
        <v>43.150509</v>
      </c>
      <c s="64" r="AT188">
        <v>2.007</v>
      </c>
      <c s="64" r="AU188">
        <v>67.234514</v>
      </c>
      <c s="64" r="AV188">
        <v>155.539722</v>
      </c>
      <c s="64" r="AW188">
        <v>67.234514</v>
      </c>
      <c s="64" r="AX188">
        <v>449.568095</v>
      </c>
      <c s="64" r="AY188">
        <v>12.0420029999999</v>
      </c>
      <c s="64" r="AZ188">
        <v>8.028002</v>
      </c>
      <c s="64" r="BA188">
        <v>12.0420029999999</v>
      </c>
      <c s="64" r="BB188">
        <v>60.2100129999999</v>
      </c>
      <c s="64" r="BC188">
        <v>48.16801</v>
      </c>
      <c s="64" r="BD188">
        <v>124.434026</v>
      </c>
      <c s="64" r="BE188">
        <v>120.420025</v>
      </c>
      <c s="64" r="BF188">
        <v>64.2240139999999</v>
      </c>
      <c s="64" r="BG188">
        <v>412.0</v>
      </c>
      <c s="64" r="BH188">
        <v>216.756046</v>
      </c>
      <c s="64" r="BI188">
        <v>8.028002</v>
      </c>
      <c s="64" r="BJ188">
        <v>8.028002</v>
      </c>
      <c s="64" r="BK188">
        <v>4.014001</v>
      </c>
      <c s="64" r="BL188">
        <v>32.1120069999999</v>
      </c>
      <c s="64" r="BM188">
        <v>8.028002</v>
      </c>
      <c s="64" r="BN188">
        <v>100.350021</v>
      </c>
      <c s="64" r="BO188">
        <v>40.140008</v>
      </c>
      <c s="64" r="BP188">
        <v>16.056003</v>
      </c>
      <c s="64" r="BQ188">
        <v>232.812049</v>
      </c>
      <c s="64" r="BR188">
        <v>4.014001</v>
      </c>
      <c s="64" r="BS188">
        <v>0.0</v>
      </c>
      <c s="64" r="BT188">
        <v>8.028002</v>
      </c>
      <c s="64" r="BU188">
        <v>28.098006</v>
      </c>
      <c s="64" r="BV188">
        <v>40.140008</v>
      </c>
      <c s="64" r="BW188">
        <v>24.084005</v>
      </c>
      <c s="64" r="BX188">
        <v>80.280017</v>
      </c>
      <c s="64" r="BY188">
        <v>48.16801</v>
      </c>
      <c s="64" r="BZ188">
        <v>20.070004</v>
      </c>
      <c s="64" r="CA188">
        <v>0.0</v>
      </c>
      <c s="64" r="CB188">
        <v>0.0</v>
      </c>
      <c s="64" r="CC188">
        <v>0.0</v>
      </c>
      <c s="64" r="CD188">
        <v>0.0</v>
      </c>
      <c s="64" r="CE188">
        <v>8.028002</v>
      </c>
      <c s="64" r="CF188">
        <v>0.0</v>
      </c>
      <c s="64" r="CG188">
        <v>0.0</v>
      </c>
      <c s="64" r="CH188">
        <v>12.0420029999999</v>
      </c>
      <c s="64" r="CI188">
        <v>236.82605</v>
      </c>
      <c s="64" r="CJ188">
        <v>4.014001</v>
      </c>
      <c s="64" r="CK188">
        <v>4.014001</v>
      </c>
      <c s="64" r="CL188">
        <v>12.0420029999999</v>
      </c>
      <c s="64" r="CM188">
        <v>52.182011</v>
      </c>
      <c s="64" r="CN188">
        <v>32.1120069999999</v>
      </c>
      <c s="64" r="CO188">
        <v>104.364022</v>
      </c>
      <c s="64" r="CP188">
        <v>0.0</v>
      </c>
      <c s="64" r="CQ188">
        <v>28.098006</v>
      </c>
      <c s="64" r="CR188">
        <v>192.672041</v>
      </c>
      <c s="64" r="CS188">
        <v>8.028002</v>
      </c>
      <c s="64" r="CT188">
        <v>4.014001</v>
      </c>
      <c s="64" r="CU188">
        <v>0.0</v>
      </c>
      <c s="64" r="CV188">
        <v>8.028002</v>
      </c>
      <c s="64" r="CW188">
        <v>8.028002</v>
      </c>
      <c s="64" r="CX188">
        <v>20.070004</v>
      </c>
      <c s="64" r="CY188">
        <v>120.420025</v>
      </c>
      <c s="64" r="CZ188">
        <v>24.084005</v>
      </c>
    </row>
    <row customHeight="1" r="189" ht="15.0">
      <c t="s" s="62" r="A189">
        <v>2516</v>
      </c>
      <c t="s" s="62" r="B189">
        <v>2517</v>
      </c>
      <c t="s" s="62" r="C189">
        <v>2518</v>
      </c>
      <c t="s" s="62" r="D189">
        <v>2519</v>
      </c>
      <c t="s" s="62" r="E189">
        <v>2520</v>
      </c>
      <c t="s" s="62" r="F189">
        <v>2521</v>
      </c>
      <c t="s" s="63" r="G189">
        <v>2522</v>
      </c>
      <c t="s" s="62" r="H189">
        <v>2523</v>
      </c>
      <c s="64" r="I189">
        <v>1835.0</v>
      </c>
      <c s="64" r="J189">
        <v>1319.0</v>
      </c>
      <c s="64" r="K189">
        <v>1153.0</v>
      </c>
      <c s="64" r="L189">
        <v>1127.0</v>
      </c>
      <c s="64" r="M189">
        <v>1110.0</v>
      </c>
      <c s="64" r="N189">
        <v>1018.0</v>
      </c>
      <c s="64" r="O189">
        <v>13.04</v>
      </c>
      <c s="64" r="P189">
        <v>410.263387</v>
      </c>
      <c s="64" r="Q189">
        <v>280.310848</v>
      </c>
      <c s="64" r="R189">
        <v>452.074688999999</v>
      </c>
      <c s="64" r="S189">
        <v>396.227317</v>
      </c>
      <c s="64" r="T189">
        <v>180.133063999999</v>
      </c>
      <c s="64" r="U189">
        <v>115.990696</v>
      </c>
      <c s="64" r="V189">
        <v>261.0</v>
      </c>
      <c s="64" r="W189">
        <v>250.0</v>
      </c>
      <c s="64" r="X189">
        <v>298.0</v>
      </c>
      <c s="64" r="Y189">
        <v>275.0</v>
      </c>
      <c s="64" r="Z189">
        <v>147.0</v>
      </c>
      <c s="64" r="AA189">
        <v>88.0</v>
      </c>
      <c s="64" r="AB189">
        <v>917.962766999999</v>
      </c>
      <c s="64" r="AC189">
        <v>197.613778</v>
      </c>
      <c s="64" r="AD189">
        <v>147.136346</v>
      </c>
      <c s="64" r="AE189">
        <v>219.093536</v>
      </c>
      <c s="64" r="AF189">
        <v>209.427645</v>
      </c>
      <c s="64" r="AG189">
        <v>95.2880179999999</v>
      </c>
      <c s="64" r="AH189">
        <v>49.403444</v>
      </c>
      <c s="64" r="AI189">
        <v>0.0</v>
      </c>
      <c s="64" r="AJ189">
        <v>256.683113999999</v>
      </c>
      <c s="64" r="AK189">
        <v>569.065146</v>
      </c>
      <c s="64" r="AL189">
        <v>92.2145079999999</v>
      </c>
      <c s="64" r="AM189">
        <v>917.037233</v>
      </c>
      <c s="64" r="AN189">
        <v>212.649609</v>
      </c>
      <c s="64" r="AO189">
        <v>133.174502999999</v>
      </c>
      <c s="64" r="AP189">
        <v>232.981153</v>
      </c>
      <c s="64" r="AQ189">
        <v>186.799671999999</v>
      </c>
      <c s="64" r="AR189">
        <v>84.8450459999999</v>
      </c>
      <c s="64" r="AS189">
        <v>61.217312</v>
      </c>
      <c s="64" r="AT189">
        <v>5.36993999999999</v>
      </c>
      <c s="64" r="AU189">
        <v>254.535137999999</v>
      </c>
      <c s="64" r="AV189">
        <v>560.473242</v>
      </c>
      <c s="64" r="AW189">
        <v>102.028853</v>
      </c>
      <c s="64" r="AX189">
        <v>1447.438813</v>
      </c>
      <c s="64" r="AY189">
        <v>34.367614</v>
      </c>
      <c s="64" r="AZ189">
        <v>73.0311789999999</v>
      </c>
      <c s="64" r="BA189">
        <v>98.8068889999999</v>
      </c>
      <c s="64" r="BB189">
        <v>231.981391</v>
      </c>
      <c s="64" r="BC189">
        <v>296.420666999999</v>
      </c>
      <c s="64" r="BD189">
        <v>244.869247</v>
      </c>
      <c s="64" r="BE189">
        <v>283.235904</v>
      </c>
      <c s="64" r="BF189">
        <v>184.725922999999</v>
      </c>
      <c s="64" r="BG189">
        <v>1052.0</v>
      </c>
      <c s="64" r="BH189">
        <v>751.494639</v>
      </c>
      <c s="64" r="BI189">
        <v>21.479758</v>
      </c>
      <c s="64" r="BJ189">
        <v>51.55142</v>
      </c>
      <c s="64" r="BK189">
        <v>68.7352269999999</v>
      </c>
      <c s="64" r="BL189">
        <v>120.286647</v>
      </c>
      <c s="64" r="BM189">
        <v>38.6635649999999</v>
      </c>
      <c s="64" r="BN189">
        <v>214.797585</v>
      </c>
      <c s="64" r="BO189">
        <v>145.765449999999</v>
      </c>
      <c s="64" r="BP189">
        <v>90.2149859999999</v>
      </c>
      <c s="64" r="BQ189">
        <v>695.944173999999</v>
      </c>
      <c s="64" r="BR189">
        <v>12.887855</v>
      </c>
      <c s="64" r="BS189">
        <v>21.479758</v>
      </c>
      <c s="64" r="BT189">
        <v>30.071662</v>
      </c>
      <c s="64" r="BU189">
        <v>111.694744</v>
      </c>
      <c s="64" r="BV189">
        <v>257.757101999999</v>
      </c>
      <c s="64" r="BW189">
        <v>30.071662</v>
      </c>
      <c s="64" r="BX189">
        <v>137.470453999999</v>
      </c>
      <c s="64" r="BY189">
        <v>94.5109369999999</v>
      </c>
      <c s="64" r="BZ189">
        <v>197.613778</v>
      </c>
      <c s="64" r="CA189">
        <v>0.0</v>
      </c>
      <c s="64" r="CB189">
        <v>4.29595199999999</v>
      </c>
      <c s="64" r="CC189">
        <v>0.0</v>
      </c>
      <c s="64" r="CD189">
        <v>25.77571</v>
      </c>
      <c s="64" r="CE189">
        <v>34.367614</v>
      </c>
      <c s="64" r="CF189">
        <v>34.367614</v>
      </c>
      <c s="64" r="CG189">
        <v>0.0</v>
      </c>
      <c s="64" r="CH189">
        <v>98.8068889999999</v>
      </c>
      <c s="64" r="CI189">
        <v>816.230821999999</v>
      </c>
      <c s="64" r="CJ189">
        <v>25.77571</v>
      </c>
      <c s="64" r="CK189">
        <v>55.847372</v>
      </c>
      <c s="64" r="CL189">
        <v>81.6230819999999</v>
      </c>
      <c s="64" r="CM189">
        <v>184.725922999999</v>
      </c>
      <c s="64" r="CN189">
        <v>227.68544</v>
      </c>
      <c s="64" r="CO189">
        <v>189.021874999999</v>
      </c>
      <c s="64" r="CP189">
        <v>0.0</v>
      </c>
      <c s="64" r="CQ189">
        <v>51.55142</v>
      </c>
      <c s="64" r="CR189">
        <v>433.594214</v>
      </c>
      <c s="64" r="CS189">
        <v>8.591903</v>
      </c>
      <c s="64" r="CT189">
        <v>12.887855</v>
      </c>
      <c s="64" r="CU189">
        <v>17.183807</v>
      </c>
      <c s="64" r="CV189">
        <v>21.479758</v>
      </c>
      <c s="64" r="CW189">
        <v>34.367614</v>
      </c>
      <c s="64" r="CX189">
        <v>21.479758</v>
      </c>
      <c s="64" r="CY189">
        <v>283.235904</v>
      </c>
      <c s="64" r="CZ189">
        <v>34.367614</v>
      </c>
    </row>
    <row customHeight="1" r="190" ht="15.0">
      <c t="s" s="62" r="A190">
        <v>2524</v>
      </c>
      <c t="s" s="62" r="B190">
        <v>2525</v>
      </c>
      <c t="s" s="62" r="C190">
        <v>2526</v>
      </c>
      <c t="s" s="62" r="D190">
        <v>2527</v>
      </c>
      <c t="s" s="62" r="E190">
        <v>2528</v>
      </c>
      <c t="s" s="62" r="F190">
        <v>2529</v>
      </c>
      <c t="s" s="63" r="G190">
        <v>2530</v>
      </c>
      <c t="s" s="62" r="H190">
        <v>2531</v>
      </c>
      <c s="64" r="I190">
        <v>860.0</v>
      </c>
      <c s="64" r="J190">
        <v>800.0</v>
      </c>
      <c s="64" r="K190">
        <v>752.0</v>
      </c>
      <c s="64" r="L190">
        <v>810.0</v>
      </c>
      <c s="64" r="M190">
        <v>848.0</v>
      </c>
      <c s="64" r="N190">
        <v>842.0</v>
      </c>
      <c s="64" r="O190">
        <v>9.38</v>
      </c>
      <c s="64" r="P190">
        <v>152.41784</v>
      </c>
      <c s="64" r="Q190">
        <v>90.84507</v>
      </c>
      <c s="64" r="R190">
        <v>163.521127</v>
      </c>
      <c s="64" r="S190">
        <v>173.615023</v>
      </c>
      <c s="64" r="T190">
        <v>156.455399</v>
      </c>
      <c s="64" r="U190">
        <v>123.14554</v>
      </c>
      <c s="64" r="V190">
        <v>130.0</v>
      </c>
      <c s="64" r="W190">
        <v>133.0</v>
      </c>
      <c s="64" r="X190">
        <v>144.0</v>
      </c>
      <c s="64" r="Y190">
        <v>152.0</v>
      </c>
      <c s="64" r="Z190">
        <v>148.0</v>
      </c>
      <c s="64" r="AA190">
        <v>93.0</v>
      </c>
      <c s="64" r="AB190">
        <v>417.887323999999</v>
      </c>
      <c s="64" r="AC190">
        <v>85.798122</v>
      </c>
      <c s="64" r="AD190">
        <v>43.403756</v>
      </c>
      <c s="64" r="AE190">
        <v>74.6948359999999</v>
      </c>
      <c s="64" r="AF190">
        <v>92.8638499999999</v>
      </c>
      <c s="64" r="AG190">
        <v>71.666667</v>
      </c>
      <c s="64" r="AH190">
        <v>48.450704</v>
      </c>
      <c s="64" r="AI190">
        <v>1.00939</v>
      </c>
      <c s="64" r="AJ190">
        <v>105.985915</v>
      </c>
      <c s="64" r="AK190">
        <v>220.046947999999</v>
      </c>
      <c s="64" r="AL190">
        <v>91.85446</v>
      </c>
      <c s="64" r="AM190">
        <v>442.112676</v>
      </c>
      <c s="64" r="AN190">
        <v>66.619718</v>
      </c>
      <c s="64" r="AO190">
        <v>47.441315</v>
      </c>
      <c s="64" r="AP190">
        <v>88.8262909999999</v>
      </c>
      <c s="64" r="AQ190">
        <v>80.751174</v>
      </c>
      <c s="64" r="AR190">
        <v>84.7887319999999</v>
      </c>
      <c s="64" r="AS190">
        <v>71.666667</v>
      </c>
      <c s="64" r="AT190">
        <v>2.01877899999999</v>
      </c>
      <c s="64" r="AU190">
        <v>88.8262909999999</v>
      </c>
      <c s="64" r="AV190">
        <v>228.122065999999</v>
      </c>
      <c s="64" r="AW190">
        <v>125.164319</v>
      </c>
      <c s="64" r="AX190">
        <v>726.760563</v>
      </c>
      <c s="64" r="AY190">
        <v>24.225352</v>
      </c>
      <c s="64" r="AZ190">
        <v>44.4131459999999</v>
      </c>
      <c s="64" r="BA190">
        <v>20.1877929999999</v>
      </c>
      <c s="64" r="BB190">
        <v>52.488263</v>
      </c>
      <c s="64" r="BC190">
        <v>76.713615</v>
      </c>
      <c s="64" r="BD190">
        <v>109.014084999999</v>
      </c>
      <c s="64" r="BE190">
        <v>290.704225</v>
      </c>
      <c s="64" r="BF190">
        <v>109.014084999999</v>
      </c>
      <c s="64" r="BG190">
        <v>668.0</v>
      </c>
      <c s="64" r="BH190">
        <v>327.042254</v>
      </c>
      <c s="64" r="BI190">
        <v>12.112676</v>
      </c>
      <c s="64" r="BJ190">
        <v>24.225352</v>
      </c>
      <c s="64" r="BK190">
        <v>12.112676</v>
      </c>
      <c s="64" r="BL190">
        <v>24.225352</v>
      </c>
      <c s="64" r="BM190">
        <v>8.075117</v>
      </c>
      <c s="64" r="BN190">
        <v>60.56338</v>
      </c>
      <c s="64" r="BO190">
        <v>137.276995</v>
      </c>
      <c s="64" r="BP190">
        <v>48.450704</v>
      </c>
      <c s="64" r="BQ190">
        <v>399.718309999999</v>
      </c>
      <c s="64" r="BR190">
        <v>12.112676</v>
      </c>
      <c s="64" r="BS190">
        <v>20.1877929999999</v>
      </c>
      <c s="64" r="BT190">
        <v>8.075117</v>
      </c>
      <c s="64" r="BU190">
        <v>28.2629109999999</v>
      </c>
      <c s="64" r="BV190">
        <v>68.6384979999999</v>
      </c>
      <c s="64" r="BW190">
        <v>48.450704</v>
      </c>
      <c s="64" r="BX190">
        <v>153.42723</v>
      </c>
      <c s="64" r="BY190">
        <v>60.56338</v>
      </c>
      <c s="64" r="BZ190">
        <v>80.751174</v>
      </c>
      <c s="64" r="CA190">
        <v>0.0</v>
      </c>
      <c s="64" r="CB190">
        <v>4.03755899999999</v>
      </c>
      <c s="64" r="CC190">
        <v>0.0</v>
      </c>
      <c s="64" r="CD190">
        <v>0.0</v>
      </c>
      <c s="64" r="CE190">
        <v>12.112676</v>
      </c>
      <c s="64" r="CF190">
        <v>12.112676</v>
      </c>
      <c s="64" r="CG190">
        <v>0.0</v>
      </c>
      <c s="64" r="CH190">
        <v>52.488263</v>
      </c>
      <c s="64" r="CI190">
        <v>270.516432</v>
      </c>
      <c s="64" r="CJ190">
        <v>16.1502349999999</v>
      </c>
      <c s="64" r="CK190">
        <v>32.300469</v>
      </c>
      <c s="64" r="CL190">
        <v>8.075117</v>
      </c>
      <c s="64" r="CM190">
        <v>44.4131459999999</v>
      </c>
      <c s="64" r="CN190">
        <v>40.375587</v>
      </c>
      <c s="64" r="CO190">
        <v>92.8638499999999</v>
      </c>
      <c s="64" r="CP190">
        <v>0.0</v>
      </c>
      <c s="64" r="CQ190">
        <v>36.338028</v>
      </c>
      <c s="64" r="CR190">
        <v>375.492957999999</v>
      </c>
      <c s="64" r="CS190">
        <v>8.075117</v>
      </c>
      <c s="64" r="CT190">
        <v>8.075117</v>
      </c>
      <c s="64" r="CU190">
        <v>12.112676</v>
      </c>
      <c s="64" r="CV190">
        <v>8.075117</v>
      </c>
      <c s="64" r="CW190">
        <v>24.225352</v>
      </c>
      <c s="64" r="CX190">
        <v>4.03755899999999</v>
      </c>
      <c s="64" r="CY190">
        <v>290.704225</v>
      </c>
      <c s="64" r="CZ190">
        <v>20.1877929999999</v>
      </c>
    </row>
    <row customHeight="1" r="191" ht="15.0">
      <c t="s" s="62" r="A191">
        <v>2532</v>
      </c>
      <c t="s" s="62" r="B191">
        <v>2533</v>
      </c>
      <c t="s" s="62" r="C191">
        <v>2534</v>
      </c>
      <c t="s" s="62" r="D191">
        <v>2535</v>
      </c>
      <c t="s" s="62" r="E191">
        <v>2536</v>
      </c>
      <c t="s" s="62" r="F191">
        <v>2537</v>
      </c>
      <c t="s" s="63" r="G191">
        <v>2538</v>
      </c>
      <c t="s" s="62" r="H191">
        <v>2539</v>
      </c>
      <c s="64" r="I191">
        <v>1141.0</v>
      </c>
      <c s="64" r="J191">
        <v>1108.0</v>
      </c>
      <c s="64" r="K191">
        <v>1091.0</v>
      </c>
      <c s="64" r="L191">
        <v>1072.0</v>
      </c>
      <c s="64" r="M191">
        <v>1133.0</v>
      </c>
      <c s="64" r="N191">
        <v>1103.0</v>
      </c>
      <c s="64" r="O191">
        <v>8.84</v>
      </c>
      <c s="64" r="P191">
        <v>189.662936</v>
      </c>
      <c s="64" r="Q191">
        <v>171.810634999999</v>
      </c>
      <c s="64" r="R191">
        <v>211.52339</v>
      </c>
      <c s="64" r="S191">
        <v>233.354920999999</v>
      </c>
      <c s="64" r="T191">
        <v>174.775172</v>
      </c>
      <c s="64" r="U191">
        <v>159.872946</v>
      </c>
      <c s="64" r="V191">
        <v>194.0</v>
      </c>
      <c s="64" r="W191">
        <v>168.0</v>
      </c>
      <c s="64" r="X191">
        <v>247.0</v>
      </c>
      <c s="64" r="Y191">
        <v>185.0</v>
      </c>
      <c s="64" r="Z191">
        <v>218.0</v>
      </c>
      <c s="64" r="AA191">
        <v>96.0</v>
      </c>
      <c s="64" r="AB191">
        <v>554.108275</v>
      </c>
      <c s="64" r="AC191">
        <v>108.236963</v>
      </c>
      <c s="64" r="AD191">
        <v>83.4192029999999</v>
      </c>
      <c s="64" r="AE191">
        <v>109.237194</v>
      </c>
      <c s="64" r="AF191">
        <v>111.215962</v>
      </c>
      <c s="64" r="AG191">
        <v>79.4399729999999</v>
      </c>
      <c s="64" r="AH191">
        <v>62.558979</v>
      </c>
      <c s="64" r="AI191">
        <v>0.0</v>
      </c>
      <c s="64" r="AJ191">
        <v>141.998952</v>
      </c>
      <c s="64" r="AK191">
        <v>303.872359</v>
      </c>
      <c s="64" r="AL191">
        <v>108.236963</v>
      </c>
      <c s="64" r="AM191">
        <v>586.891724999999</v>
      </c>
      <c s="64" r="AN191">
        <v>81.425972</v>
      </c>
      <c s="64" r="AO191">
        <v>88.3914319999999</v>
      </c>
      <c s="64" r="AP191">
        <v>102.286196</v>
      </c>
      <c s="64" r="AQ191">
        <v>122.138959</v>
      </c>
      <c s="64" r="AR191">
        <v>95.335199</v>
      </c>
      <c s="64" r="AS191">
        <v>90.362969</v>
      </c>
      <c s="64" r="AT191">
        <v>6.950998</v>
      </c>
      <c s="64" r="AU191">
        <v>108.236963</v>
      </c>
      <c s="64" r="AV191">
        <v>324.732582999999</v>
      </c>
      <c s="64" r="AW191">
        <v>153.922179</v>
      </c>
      <c s="64" r="AX191">
        <v>945.422451</v>
      </c>
      <c s="64" r="AY191">
        <v>11.915996</v>
      </c>
      <c s="64" r="AZ191">
        <v>47.6929069999999</v>
      </c>
      <c s="64" r="BA191">
        <v>39.719987</v>
      </c>
      <c s="64" r="BB191">
        <v>83.4408949999999</v>
      </c>
      <c s="64" r="BC191">
        <v>154.907948</v>
      </c>
      <c s="64" r="BD191">
        <v>178.739939999999</v>
      </c>
      <c s="64" r="BE191">
        <v>301.871897999999</v>
      </c>
      <c s="64" r="BF191">
        <v>127.132881</v>
      </c>
      <c s="64" r="BG191">
        <v>944.0</v>
      </c>
      <c s="64" r="BH191">
        <v>448.893695999999</v>
      </c>
      <c s="64" r="BI191">
        <v>7.943997</v>
      </c>
      <c s="64" r="BJ191">
        <v>23.831992</v>
      </c>
      <c s="64" r="BK191">
        <v>31.7759889999999</v>
      </c>
      <c s="64" r="BL191">
        <v>43.7209089999999</v>
      </c>
      <c s="64" r="BM191">
        <v>11.915996</v>
      </c>
      <c s="64" r="BN191">
        <v>127.103956999999</v>
      </c>
      <c s="64" r="BO191">
        <v>162.851945</v>
      </c>
      <c s="64" r="BP191">
        <v>39.74891</v>
      </c>
      <c s="64" r="BQ191">
        <v>496.528755999999</v>
      </c>
      <c s="64" r="BR191">
        <v>3.97199899999999</v>
      </c>
      <c s="64" r="BS191">
        <v>23.860916</v>
      </c>
      <c s="64" r="BT191">
        <v>7.943997</v>
      </c>
      <c s="64" r="BU191">
        <v>39.719987</v>
      </c>
      <c s="64" r="BV191">
        <v>142.991952</v>
      </c>
      <c s="64" r="BW191">
        <v>51.635983</v>
      </c>
      <c s="64" r="BX191">
        <v>139.019952999999</v>
      </c>
      <c s="64" r="BY191">
        <v>87.38397</v>
      </c>
      <c s="64" r="BZ191">
        <v>127.103956999999</v>
      </c>
      <c s="64" r="CA191">
        <v>0.0</v>
      </c>
      <c s="64" r="CB191">
        <v>0.0</v>
      </c>
      <c s="64" r="CC191">
        <v>7.943997</v>
      </c>
      <c s="64" r="CD191">
        <v>7.943997</v>
      </c>
      <c s="64" r="CE191">
        <v>19.8599929999999</v>
      </c>
      <c s="64" r="CF191">
        <v>31.7759889999999</v>
      </c>
      <c s="64" r="CG191">
        <v>0.0</v>
      </c>
      <c s="64" r="CH191">
        <v>59.5799799999999</v>
      </c>
      <c s="64" r="CI191">
        <v>425.061704</v>
      </c>
      <c s="64" r="CJ191">
        <v>11.915996</v>
      </c>
      <c s="64" r="CK191">
        <v>35.7479879999999</v>
      </c>
      <c s="64" r="CL191">
        <v>27.803991</v>
      </c>
      <c s="64" r="CM191">
        <v>51.664906</v>
      </c>
      <c s="64" r="CN191">
        <v>115.187961</v>
      </c>
      <c s="64" r="CO191">
        <v>131.075955999999</v>
      </c>
      <c s="64" r="CP191">
        <v>0.0</v>
      </c>
      <c s="64" r="CQ191">
        <v>51.664906</v>
      </c>
      <c s="64" r="CR191">
        <v>393.256791</v>
      </c>
      <c s="64" r="CS191">
        <v>0.0</v>
      </c>
      <c s="64" r="CT191">
        <v>11.94492</v>
      </c>
      <c s="64" r="CU191">
        <v>3.97199899999999</v>
      </c>
      <c s="64" r="CV191">
        <v>23.831992</v>
      </c>
      <c s="64" r="CW191">
        <v>19.8599929999999</v>
      </c>
      <c s="64" r="CX191">
        <v>15.887995</v>
      </c>
      <c s="64" r="CY191">
        <v>301.871897999999</v>
      </c>
      <c s="64" r="CZ191">
        <v>15.887995</v>
      </c>
    </row>
    <row customHeight="1" r="192" ht="15.0">
      <c t="s" s="62" r="A192">
        <v>2540</v>
      </c>
      <c t="s" s="62" r="B192">
        <v>2541</v>
      </c>
      <c t="s" s="62" r="C192">
        <v>2542</v>
      </c>
      <c t="s" s="62" r="D192">
        <v>2543</v>
      </c>
      <c t="s" s="62" r="E192">
        <v>2544</v>
      </c>
      <c t="s" s="62" r="F192">
        <v>2545</v>
      </c>
      <c t="s" s="63" r="G192">
        <v>2546</v>
      </c>
      <c t="s" s="62" r="H192">
        <v>2547</v>
      </c>
      <c s="64" r="I192">
        <v>202.0</v>
      </c>
      <c s="64" r="J192">
        <v>171.0</v>
      </c>
      <c s="64" r="K192">
        <v>172.0</v>
      </c>
      <c s="64" r="L192">
        <v>197.0</v>
      </c>
      <c s="64" r="M192">
        <v>188.0</v>
      </c>
      <c s="64" r="N192">
        <v>210.0</v>
      </c>
      <c s="64" r="O192">
        <v>32.06</v>
      </c>
      <c s="64" r="P192">
        <v>32.0</v>
      </c>
      <c s="64" r="Q192">
        <v>21.0</v>
      </c>
      <c s="64" r="R192">
        <v>39.0</v>
      </c>
      <c s="64" r="S192">
        <v>50.0</v>
      </c>
      <c s="64" r="T192">
        <v>41.0</v>
      </c>
      <c s="64" r="U192">
        <v>19.0</v>
      </c>
      <c s="64" r="V192">
        <v>22.0</v>
      </c>
      <c s="64" r="W192">
        <v>23.0</v>
      </c>
      <c s="64" r="X192">
        <v>37.0</v>
      </c>
      <c s="64" r="Y192">
        <v>35.0</v>
      </c>
      <c s="64" r="Z192">
        <v>36.0</v>
      </c>
      <c s="64" r="AA192">
        <v>18.0</v>
      </c>
      <c s="64" r="AB192">
        <v>108.0</v>
      </c>
      <c s="64" r="AC192">
        <v>20.0</v>
      </c>
      <c s="64" r="AD192">
        <v>12.0</v>
      </c>
      <c s="64" r="AE192">
        <v>19.0</v>
      </c>
      <c s="64" r="AF192">
        <v>30.0</v>
      </c>
      <c s="64" r="AG192">
        <v>19.0</v>
      </c>
      <c s="64" r="AH192">
        <v>7.0</v>
      </c>
      <c s="64" r="AI192">
        <v>1.0</v>
      </c>
      <c s="64" r="AJ192">
        <v>24.0</v>
      </c>
      <c s="64" r="AK192">
        <v>63.0</v>
      </c>
      <c s="64" r="AL192">
        <v>21.0</v>
      </c>
      <c s="64" r="AM192">
        <v>94.0</v>
      </c>
      <c s="64" r="AN192">
        <v>12.0</v>
      </c>
      <c s="64" r="AO192">
        <v>9.0</v>
      </c>
      <c s="64" r="AP192">
        <v>20.0</v>
      </c>
      <c s="64" r="AQ192">
        <v>20.0</v>
      </c>
      <c s="64" r="AR192">
        <v>22.0</v>
      </c>
      <c s="64" r="AS192">
        <v>9.0</v>
      </c>
      <c s="64" r="AT192">
        <v>2.0</v>
      </c>
      <c s="64" r="AU192">
        <v>14.0</v>
      </c>
      <c s="64" r="AV192">
        <v>53.0</v>
      </c>
      <c s="64" r="AW192">
        <v>27.0</v>
      </c>
      <c s="64" r="AX192">
        <v>156.0</v>
      </c>
      <c s="64" r="AY192">
        <v>4.0</v>
      </c>
      <c s="64" r="AZ192">
        <v>8.0</v>
      </c>
      <c s="64" r="BA192">
        <v>0.0</v>
      </c>
      <c s="64" r="BB192">
        <v>16.0</v>
      </c>
      <c s="64" r="BC192">
        <v>20.0</v>
      </c>
      <c s="64" r="BD192">
        <v>24.0</v>
      </c>
      <c s="64" r="BE192">
        <v>80.0</v>
      </c>
      <c s="64" r="BF192">
        <v>4.0</v>
      </c>
      <c s="64" r="BG192">
        <v>152.0</v>
      </c>
      <c s="64" r="BH192">
        <v>76.0</v>
      </c>
      <c s="64" r="BI192">
        <v>0.0</v>
      </c>
      <c s="64" r="BJ192">
        <v>4.0</v>
      </c>
      <c s="64" r="BK192">
        <v>0.0</v>
      </c>
      <c s="64" r="BL192">
        <v>8.0</v>
      </c>
      <c s="64" r="BM192">
        <v>4.0</v>
      </c>
      <c s="64" r="BN192">
        <v>24.0</v>
      </c>
      <c s="64" r="BO192">
        <v>36.0</v>
      </c>
      <c s="64" r="BP192">
        <v>0.0</v>
      </c>
      <c s="64" r="BQ192">
        <v>80.0</v>
      </c>
      <c s="64" r="BR192">
        <v>4.0</v>
      </c>
      <c s="64" r="BS192">
        <v>4.0</v>
      </c>
      <c s="64" r="BT192">
        <v>0.0</v>
      </c>
      <c s="64" r="BU192">
        <v>8.0</v>
      </c>
      <c s="64" r="BV192">
        <v>16.0</v>
      </c>
      <c s="64" r="BW192">
        <v>0.0</v>
      </c>
      <c s="64" r="BX192">
        <v>44.0</v>
      </c>
      <c s="64" r="BY192">
        <v>4.0</v>
      </c>
      <c s="64" r="BZ192">
        <v>0.0</v>
      </c>
      <c s="64" r="CA192">
        <v>0.0</v>
      </c>
      <c s="64" r="CB192">
        <v>0.0</v>
      </c>
      <c s="64" r="CC192">
        <v>0.0</v>
      </c>
      <c s="64" r="CD192">
        <v>0.0</v>
      </c>
      <c s="64" r="CE192">
        <v>0.0</v>
      </c>
      <c s="64" r="CF192">
        <v>0.0</v>
      </c>
      <c s="64" r="CG192">
        <v>0.0</v>
      </c>
      <c s="64" r="CH192">
        <v>0.0</v>
      </c>
      <c s="64" r="CI192">
        <v>48.0</v>
      </c>
      <c s="64" r="CJ192">
        <v>0.0</v>
      </c>
      <c s="64" r="CK192">
        <v>4.0</v>
      </c>
      <c s="64" r="CL192">
        <v>0.0</v>
      </c>
      <c s="64" r="CM192">
        <v>4.0</v>
      </c>
      <c s="64" r="CN192">
        <v>16.0</v>
      </c>
      <c s="64" r="CO192">
        <v>24.0</v>
      </c>
      <c s="64" r="CP192">
        <v>0.0</v>
      </c>
      <c s="64" r="CQ192">
        <v>0.0</v>
      </c>
      <c s="64" r="CR192">
        <v>108.0</v>
      </c>
      <c s="64" r="CS192">
        <v>4.0</v>
      </c>
      <c s="64" r="CT192">
        <v>4.0</v>
      </c>
      <c s="64" r="CU192">
        <v>0.0</v>
      </c>
      <c s="64" r="CV192">
        <v>12.0</v>
      </c>
      <c s="64" r="CW192">
        <v>4.0</v>
      </c>
      <c s="64" r="CX192">
        <v>0.0</v>
      </c>
      <c s="64" r="CY192">
        <v>80.0</v>
      </c>
      <c s="64" r="CZ192">
        <v>4.0</v>
      </c>
    </row>
    <row customHeight="1" r="193" ht="15.0">
      <c t="s" s="62" r="A193">
        <v>2548</v>
      </c>
      <c t="s" s="62" r="B193">
        <v>2549</v>
      </c>
      <c t="s" s="62" r="C193">
        <v>2550</v>
      </c>
      <c t="s" s="62" r="D193">
        <v>2551</v>
      </c>
      <c t="s" s="62" r="E193">
        <v>2552</v>
      </c>
      <c t="s" s="62" r="F193">
        <v>2553</v>
      </c>
      <c t="s" s="63" r="G193">
        <v>2554</v>
      </c>
      <c t="s" s="62" r="H193">
        <v>2555</v>
      </c>
      <c s="64" r="I193">
        <v>385.0</v>
      </c>
      <c s="64" r="J193">
        <v>368.0</v>
      </c>
      <c s="64" r="K193">
        <v>358.0</v>
      </c>
      <c s="64" r="L193">
        <v>364.0</v>
      </c>
      <c s="64" r="M193">
        <v>418.0</v>
      </c>
      <c s="64" r="N193">
        <v>414.0</v>
      </c>
      <c s="64" r="O193">
        <v>8.35</v>
      </c>
      <c s="64" r="P193">
        <v>66.692913</v>
      </c>
      <c s="64" r="Q193">
        <v>47.4934379999999</v>
      </c>
      <c s="64" r="R193">
        <v>76.7978999999999</v>
      </c>
      <c s="64" r="S193">
        <v>82.860892</v>
      </c>
      <c s="64" r="T193">
        <v>64.6719159999999</v>
      </c>
      <c s="64" r="U193">
        <v>46.4829399999999</v>
      </c>
      <c s="64" r="V193">
        <v>76.0</v>
      </c>
      <c s="64" r="W193">
        <v>46.0</v>
      </c>
      <c s="64" r="X193">
        <v>83.0</v>
      </c>
      <c s="64" r="Y193">
        <v>60.0</v>
      </c>
      <c s="64" r="Z193">
        <v>75.0</v>
      </c>
      <c s="64" r="AA193">
        <v>28.0</v>
      </c>
      <c s="64" r="AB193">
        <v>182.900262</v>
      </c>
      <c s="64" r="AC193">
        <v>33.346457</v>
      </c>
      <c s="64" r="AD193">
        <v>24.2519689999999</v>
      </c>
      <c s="64" r="AE193">
        <v>35.367454</v>
      </c>
      <c s="64" r="AF193">
        <v>42.4409449999999</v>
      </c>
      <c s="64" r="AG193">
        <v>31.3254589999999</v>
      </c>
      <c s="64" r="AH193">
        <v>16.1679789999999</v>
      </c>
      <c s="64" r="AI193">
        <v>0.0</v>
      </c>
      <c s="64" r="AJ193">
        <v>40.4199479999999</v>
      </c>
      <c s="64" r="AK193">
        <v>110.144357</v>
      </c>
      <c s="64" r="AL193">
        <v>32.3359579999999</v>
      </c>
      <c s="64" r="AM193">
        <v>202.099738</v>
      </c>
      <c s="64" r="AN193">
        <v>33.346457</v>
      </c>
      <c s="64" r="AO193">
        <v>23.24147</v>
      </c>
      <c s="64" r="AP193">
        <v>41.430446</v>
      </c>
      <c s="64" r="AQ193">
        <v>40.4199479999999</v>
      </c>
      <c s="64" r="AR193">
        <v>33.346457</v>
      </c>
      <c s="64" r="AS193">
        <v>27.283465</v>
      </c>
      <c s="64" r="AT193">
        <v>3.031496</v>
      </c>
      <c s="64" r="AU193">
        <v>45.472441</v>
      </c>
      <c s="64" r="AV193">
        <v>109.133858</v>
      </c>
      <c s="64" r="AW193">
        <v>47.4934379999999</v>
      </c>
      <c s="64" r="AX193">
        <v>319.317585</v>
      </c>
      <c s="64" r="AY193">
        <v>16.1679789999999</v>
      </c>
      <c s="64" r="AZ193">
        <v>8.08399</v>
      </c>
      <c s="64" r="BA193">
        <v>4.041995</v>
      </c>
      <c s="64" r="BB193">
        <v>24.2519689999999</v>
      </c>
      <c s="64" r="BC193">
        <v>68.7139109999999</v>
      </c>
      <c s="64" r="BD193">
        <v>68.7139109999999</v>
      </c>
      <c s="64" r="BE193">
        <v>105.091864</v>
      </c>
      <c s="64" r="BF193">
        <v>24.2519689999999</v>
      </c>
      <c s="64" r="BG193">
        <v>268.0</v>
      </c>
      <c s="64" r="BH193">
        <v>161.67979</v>
      </c>
      <c s="64" r="BI193">
        <v>8.08399</v>
      </c>
      <c s="64" r="BJ193">
        <v>4.041995</v>
      </c>
      <c s="64" r="BK193">
        <v>4.041995</v>
      </c>
      <c s="64" r="BL193">
        <v>20.2099739999999</v>
      </c>
      <c s="64" r="BM193">
        <v>16.1679789999999</v>
      </c>
      <c s="64" r="BN193">
        <v>44.461942</v>
      </c>
      <c s="64" r="BO193">
        <v>56.587927</v>
      </c>
      <c s="64" r="BP193">
        <v>8.08399</v>
      </c>
      <c s="64" r="BQ193">
        <v>157.637795</v>
      </c>
      <c s="64" r="BR193">
        <v>8.08399</v>
      </c>
      <c s="64" r="BS193">
        <v>4.041995</v>
      </c>
      <c s="64" r="BT193">
        <v>0.0</v>
      </c>
      <c s="64" r="BU193">
        <v>4.041995</v>
      </c>
      <c s="64" r="BV193">
        <v>52.545932</v>
      </c>
      <c s="64" r="BW193">
        <v>24.2519689999999</v>
      </c>
      <c s="64" r="BX193">
        <v>48.503937</v>
      </c>
      <c s="64" r="BY193">
        <v>16.1679789999999</v>
      </c>
      <c s="64" r="BZ193">
        <v>32.3359579999999</v>
      </c>
      <c s="64" r="CA193">
        <v>0.0</v>
      </c>
      <c s="64" r="CB193">
        <v>0.0</v>
      </c>
      <c s="64" r="CC193">
        <v>0.0</v>
      </c>
      <c s="64" r="CD193">
        <v>0.0</v>
      </c>
      <c s="64" r="CE193">
        <v>8.08399</v>
      </c>
      <c s="64" r="CF193">
        <v>0.0</v>
      </c>
      <c s="64" r="CG193">
        <v>0.0</v>
      </c>
      <c s="64" r="CH193">
        <v>24.2519689999999</v>
      </c>
      <c s="64" r="CI193">
        <v>157.637795</v>
      </c>
      <c s="64" r="CJ193">
        <v>12.125984</v>
      </c>
      <c s="64" r="CK193">
        <v>4.041995</v>
      </c>
      <c s="64" r="CL193">
        <v>0.0</v>
      </c>
      <c s="64" r="CM193">
        <v>20.2099739999999</v>
      </c>
      <c s="64" r="CN193">
        <v>56.587927</v>
      </c>
      <c s="64" r="CO193">
        <v>64.6719159999999</v>
      </c>
      <c s="64" r="CP193">
        <v>0.0</v>
      </c>
      <c s="64" r="CQ193">
        <v>0.0</v>
      </c>
      <c s="64" r="CR193">
        <v>129.343831999999</v>
      </c>
      <c s="64" r="CS193">
        <v>4.041995</v>
      </c>
      <c s="64" r="CT193">
        <v>4.041995</v>
      </c>
      <c s="64" r="CU193">
        <v>4.041995</v>
      </c>
      <c s="64" r="CV193">
        <v>4.041995</v>
      </c>
      <c s="64" r="CW193">
        <v>4.041995</v>
      </c>
      <c s="64" r="CX193">
        <v>4.041995</v>
      </c>
      <c s="64" r="CY193">
        <v>105.091864</v>
      </c>
      <c s="64" r="CZ193">
        <v>0.0</v>
      </c>
    </row>
    <row customHeight="1" r="194" ht="15.0">
      <c t="s" s="62" r="A194">
        <v>2556</v>
      </c>
      <c t="s" s="62" r="B194">
        <v>2557</v>
      </c>
      <c t="s" s="62" r="C194">
        <v>2558</v>
      </c>
      <c t="s" s="62" r="D194">
        <v>2559</v>
      </c>
      <c t="s" s="62" r="E194">
        <v>2560</v>
      </c>
      <c t="s" s="62" r="F194">
        <v>2561</v>
      </c>
      <c t="s" s="63" r="G194">
        <v>2562</v>
      </c>
      <c t="s" s="62" r="H194">
        <v>2563</v>
      </c>
      <c s="64" r="I194">
        <v>87.0</v>
      </c>
      <c s="64" r="J194">
        <v>77.0</v>
      </c>
      <c s="64" r="K194">
        <v>76.0</v>
      </c>
      <c s="64" r="L194">
        <v>79.0</v>
      </c>
      <c s="64" r="M194">
        <v>115.0</v>
      </c>
      <c s="64" r="N194">
        <v>152.0</v>
      </c>
      <c s="64" r="O194">
        <v>17.0</v>
      </c>
      <c s="64" r="P194">
        <v>14.204082</v>
      </c>
      <c s="64" r="Q194">
        <v>7.989796</v>
      </c>
      <c s="64" r="R194">
        <v>11.540816</v>
      </c>
      <c s="64" r="S194">
        <v>25.7448979999999</v>
      </c>
      <c s="64" r="T194">
        <v>15.091837</v>
      </c>
      <c s="64" r="U194">
        <v>12.428571</v>
      </c>
      <c s="64" r="V194">
        <v>8.0</v>
      </c>
      <c s="64" r="W194">
        <v>8.0</v>
      </c>
      <c s="64" r="X194">
        <v>16.0</v>
      </c>
      <c s="64" r="Y194">
        <v>20.0</v>
      </c>
      <c s="64" r="Z194">
        <v>22.0</v>
      </c>
      <c s="64" r="AA194">
        <v>3.0</v>
      </c>
      <c s="64" r="AB194">
        <v>52.3775509999999</v>
      </c>
      <c s="64" r="AC194">
        <v>10.6530609999999</v>
      </c>
      <c s="64" r="AD194">
        <v>7.10204099999999</v>
      </c>
      <c s="64" r="AE194">
        <v>7.10204099999999</v>
      </c>
      <c s="64" r="AF194">
        <v>12.428571</v>
      </c>
      <c s="64" r="AG194">
        <v>9.765306</v>
      </c>
      <c s="64" r="AH194">
        <v>5.326531</v>
      </c>
      <c s="64" r="AI194">
        <v>0.0</v>
      </c>
      <c s="64" r="AJ194">
        <v>15.979592</v>
      </c>
      <c s="64" r="AK194">
        <v>24.857143</v>
      </c>
      <c s="64" r="AL194">
        <v>11.540816</v>
      </c>
      <c s="64" r="AM194">
        <v>34.622449</v>
      </c>
      <c s="64" r="AN194">
        <v>3.55101999999999</v>
      </c>
      <c s="64" r="AO194">
        <v>0.887754999999999</v>
      </c>
      <c s="64" r="AP194">
        <v>4.43877599999999</v>
      </c>
      <c s="64" r="AQ194">
        <v>13.3163269999999</v>
      </c>
      <c s="64" r="AR194">
        <v>5.326531</v>
      </c>
      <c s="64" r="AS194">
        <v>7.10204099999999</v>
      </c>
      <c s="64" r="AT194">
        <v>0.0</v>
      </c>
      <c s="64" r="AU194">
        <v>3.55101999999999</v>
      </c>
      <c s="64" r="AV194">
        <v>22.193878</v>
      </c>
      <c s="64" r="AW194">
        <v>8.877551</v>
      </c>
      <c s="64" r="AX194">
        <v>71.020408</v>
      </c>
      <c s="64" r="AY194">
        <v>0.0</v>
      </c>
      <c s="64" r="AZ194">
        <v>3.55101999999999</v>
      </c>
      <c s="64" r="BA194">
        <v>7.10204099999999</v>
      </c>
      <c s="64" r="BB194">
        <v>14.204082</v>
      </c>
      <c s="64" r="BC194">
        <v>3.55101999999999</v>
      </c>
      <c s="64" r="BD194">
        <v>7.10204099999999</v>
      </c>
      <c s="64" r="BE194">
        <v>24.857143</v>
      </c>
      <c s="64" r="BF194">
        <v>10.6530609999999</v>
      </c>
      <c s="64" r="BG194">
        <v>68.0</v>
      </c>
      <c s="64" r="BH194">
        <v>42.612245</v>
      </c>
      <c s="64" r="BI194">
        <v>0.0</v>
      </c>
      <c s="64" r="BJ194">
        <v>3.55101999999999</v>
      </c>
      <c s="64" r="BK194">
        <v>3.55101999999999</v>
      </c>
      <c s="64" r="BL194">
        <v>10.6530609999999</v>
      </c>
      <c s="64" r="BM194">
        <v>0.0</v>
      </c>
      <c s="64" r="BN194">
        <v>7.10204099999999</v>
      </c>
      <c s="64" r="BO194">
        <v>10.6530609999999</v>
      </c>
      <c s="64" r="BP194">
        <v>7.10204099999999</v>
      </c>
      <c s="64" r="BQ194">
        <v>28.4081629999999</v>
      </c>
      <c s="64" r="BR194">
        <v>0.0</v>
      </c>
      <c s="64" r="BS194">
        <v>0.0</v>
      </c>
      <c s="64" r="BT194">
        <v>3.55101999999999</v>
      </c>
      <c s="64" r="BU194">
        <v>3.55101999999999</v>
      </c>
      <c s="64" r="BV194">
        <v>3.55101999999999</v>
      </c>
      <c s="64" r="BW194">
        <v>0.0</v>
      </c>
      <c s="64" r="BX194">
        <v>14.204082</v>
      </c>
      <c s="64" r="BY194">
        <v>3.55101999999999</v>
      </c>
      <c s="64" r="BZ194">
        <v>7.10204099999999</v>
      </c>
      <c s="64" r="CA194">
        <v>0.0</v>
      </c>
      <c s="64" r="CB194">
        <v>0.0</v>
      </c>
      <c s="64" r="CC194">
        <v>0.0</v>
      </c>
      <c s="64" r="CD194">
        <v>0.0</v>
      </c>
      <c s="64" r="CE194">
        <v>0.0</v>
      </c>
      <c s="64" r="CF194">
        <v>3.55101999999999</v>
      </c>
      <c s="64" r="CG194">
        <v>0.0</v>
      </c>
      <c s="64" r="CH194">
        <v>3.55101999999999</v>
      </c>
      <c s="64" r="CI194">
        <v>28.4081629999999</v>
      </c>
      <c s="64" r="CJ194">
        <v>0.0</v>
      </c>
      <c s="64" r="CK194">
        <v>3.55101999999999</v>
      </c>
      <c s="64" r="CL194">
        <v>0.0</v>
      </c>
      <c s="64" r="CM194">
        <v>10.6530609999999</v>
      </c>
      <c s="64" r="CN194">
        <v>3.55101999999999</v>
      </c>
      <c s="64" r="CO194">
        <v>3.55101999999999</v>
      </c>
      <c s="64" r="CP194">
        <v>0.0</v>
      </c>
      <c s="64" r="CQ194">
        <v>7.10204099999999</v>
      </c>
      <c s="64" r="CR194">
        <v>35.510204</v>
      </c>
      <c s="64" r="CS194">
        <v>0.0</v>
      </c>
      <c s="64" r="CT194">
        <v>0.0</v>
      </c>
      <c s="64" r="CU194">
        <v>7.10204099999999</v>
      </c>
      <c s="64" r="CV194">
        <v>3.55101999999999</v>
      </c>
      <c s="64" r="CW194">
        <v>0.0</v>
      </c>
      <c s="64" r="CX194">
        <v>0.0</v>
      </c>
      <c s="64" r="CY194">
        <v>24.857143</v>
      </c>
      <c s="64" r="CZ194">
        <v>0.0</v>
      </c>
    </row>
    <row customHeight="1" r="195" ht="15.0">
      <c t="s" s="62" r="A195">
        <v>2564</v>
      </c>
      <c t="s" s="62" r="B195">
        <v>2565</v>
      </c>
      <c t="s" s="62" r="C195">
        <v>2566</v>
      </c>
      <c t="s" s="62" r="D195">
        <v>2567</v>
      </c>
      <c t="s" s="62" r="E195">
        <v>2568</v>
      </c>
      <c t="s" s="62" r="F195">
        <v>2569</v>
      </c>
      <c t="s" s="63" r="G195">
        <v>2570</v>
      </c>
      <c t="s" s="62" r="H195">
        <v>2571</v>
      </c>
      <c s="64" r="I195">
        <v>437.0</v>
      </c>
      <c s="64" r="J195">
        <v>373.0</v>
      </c>
      <c s="64" r="K195">
        <v>367.0</v>
      </c>
      <c s="64" r="L195">
        <v>335.0</v>
      </c>
      <c s="64" r="M195">
        <v>317.0</v>
      </c>
      <c s="64" r="N195">
        <v>322.0</v>
      </c>
      <c s="64" r="O195">
        <v>7.89</v>
      </c>
      <c s="64" r="P195">
        <v>83.8883929999999</v>
      </c>
      <c s="64" r="Q195">
        <v>45.8459819999999</v>
      </c>
      <c s="64" r="R195">
        <v>88.765625</v>
      </c>
      <c s="64" r="S195">
        <v>82.912946</v>
      </c>
      <c s="64" r="T195">
        <v>77.0602679999999</v>
      </c>
      <c s="64" r="U195">
        <v>58.526786</v>
      </c>
      <c s="64" r="V195">
        <v>50.0</v>
      </c>
      <c s="64" r="W195">
        <v>56.0</v>
      </c>
      <c s="64" r="X195">
        <v>76.0</v>
      </c>
      <c s="64" r="Y195">
        <v>75.0</v>
      </c>
      <c s="64" r="Z195">
        <v>72.0</v>
      </c>
      <c s="64" r="AA195">
        <v>44.0</v>
      </c>
      <c s="64" r="AB195">
        <v>210.696428999999</v>
      </c>
      <c s="64" r="AC195">
        <v>40.96875</v>
      </c>
      <c s="64" r="AD195">
        <v>18.5334819999999</v>
      </c>
      <c s="64" r="AE195">
        <v>48.7723209999999</v>
      </c>
      <c s="64" r="AF195">
        <v>39.993304</v>
      </c>
      <c s="64" r="AG195">
        <v>39.0178569999999</v>
      </c>
      <c s="64" r="AH195">
        <v>21.459821</v>
      </c>
      <c s="64" r="AI195">
        <v>1.950893</v>
      </c>
      <c s="64" r="AJ195">
        <v>46.821429</v>
      </c>
      <c s="64" r="AK195">
        <v>119.004464</v>
      </c>
      <c s="64" r="AL195">
        <v>44.870536</v>
      </c>
      <c s="64" r="AM195">
        <v>226.303571</v>
      </c>
      <c s="64" r="AN195">
        <v>42.919643</v>
      </c>
      <c s="64" r="AO195">
        <v>27.3125</v>
      </c>
      <c s="64" r="AP195">
        <v>39.993304</v>
      </c>
      <c s="64" r="AQ195">
        <v>42.919643</v>
      </c>
      <c s="64" r="AR195">
        <v>38.042411</v>
      </c>
      <c s="64" r="AS195">
        <v>33.165179</v>
      </c>
      <c s="64" r="AT195">
        <v>1.950893</v>
      </c>
      <c s="64" r="AU195">
        <v>48.7723209999999</v>
      </c>
      <c s="64" r="AV195">
        <v>121.930803999999</v>
      </c>
      <c s="64" r="AW195">
        <v>55.6004459999999</v>
      </c>
      <c s="64" r="AX195">
        <v>351.160713999999</v>
      </c>
      <c s="64" r="AY195">
        <v>11.7053569999999</v>
      </c>
      <c s="64" r="AZ195">
        <v>15.607143</v>
      </c>
      <c s="64" r="BA195">
        <v>15.607143</v>
      </c>
      <c s="64" r="BB195">
        <v>23.4107139999999</v>
      </c>
      <c s="64" r="BC195">
        <v>42.919643</v>
      </c>
      <c s="64" r="BD195">
        <v>50.7232139999999</v>
      </c>
      <c s="64" r="BE195">
        <v>140.464285999999</v>
      </c>
      <c s="64" r="BF195">
        <v>50.7232139999999</v>
      </c>
      <c s="64" r="BG195">
        <v>316.0</v>
      </c>
      <c s="64" r="BH195">
        <v>163.875</v>
      </c>
      <c s="64" r="BI195">
        <v>3.901786</v>
      </c>
      <c s="64" r="BJ195">
        <v>7.80357099999999</v>
      </c>
      <c s="64" r="BK195">
        <v>11.7053569999999</v>
      </c>
      <c s="64" r="BL195">
        <v>7.80357099999999</v>
      </c>
      <c s="64" r="BM195">
        <v>3.901786</v>
      </c>
      <c s="64" r="BN195">
        <v>46.821429</v>
      </c>
      <c s="64" r="BO195">
        <v>70.2321429999999</v>
      </c>
      <c s="64" r="BP195">
        <v>11.7053569999999</v>
      </c>
      <c s="64" r="BQ195">
        <v>187.285714</v>
      </c>
      <c s="64" r="BR195">
        <v>7.80357099999999</v>
      </c>
      <c s="64" r="BS195">
        <v>7.80357099999999</v>
      </c>
      <c s="64" r="BT195">
        <v>3.901786</v>
      </c>
      <c s="64" r="BU195">
        <v>15.607143</v>
      </c>
      <c s="64" r="BV195">
        <v>39.0178569999999</v>
      </c>
      <c s="64" r="BW195">
        <v>3.901786</v>
      </c>
      <c s="64" r="BX195">
        <v>70.2321429999999</v>
      </c>
      <c s="64" r="BY195">
        <v>39.0178569999999</v>
      </c>
      <c s="64" r="BZ195">
        <v>27.3125</v>
      </c>
      <c s="64" r="CA195">
        <v>0.0</v>
      </c>
      <c s="64" r="CB195">
        <v>0.0</v>
      </c>
      <c s="64" r="CC195">
        <v>0.0</v>
      </c>
      <c s="64" r="CD195">
        <v>0.0</v>
      </c>
      <c s="64" r="CE195">
        <v>3.901786</v>
      </c>
      <c s="64" r="CF195">
        <v>3.901786</v>
      </c>
      <c s="64" r="CG195">
        <v>0.0</v>
      </c>
      <c s="64" r="CH195">
        <v>19.5089289999999</v>
      </c>
      <c s="64" r="CI195">
        <v>132.660714</v>
      </c>
      <c s="64" r="CJ195">
        <v>0.0</v>
      </c>
      <c s="64" r="CK195">
        <v>11.7053569999999</v>
      </c>
      <c s="64" r="CL195">
        <v>11.7053569999999</v>
      </c>
      <c s="64" r="CM195">
        <v>19.5089289999999</v>
      </c>
      <c s="64" r="CN195">
        <v>31.214286</v>
      </c>
      <c s="64" r="CO195">
        <v>39.0178569999999</v>
      </c>
      <c s="64" r="CP195">
        <v>0.0</v>
      </c>
      <c s="64" r="CQ195">
        <v>19.5089289999999</v>
      </c>
      <c s="64" r="CR195">
        <v>191.1875</v>
      </c>
      <c s="64" r="CS195">
        <v>11.7053569999999</v>
      </c>
      <c s="64" r="CT195">
        <v>3.901786</v>
      </c>
      <c s="64" r="CU195">
        <v>3.901786</v>
      </c>
      <c s="64" r="CV195">
        <v>3.901786</v>
      </c>
      <c s="64" r="CW195">
        <v>7.80357099999999</v>
      </c>
      <c s="64" r="CX195">
        <v>7.80357099999999</v>
      </c>
      <c s="64" r="CY195">
        <v>140.464285999999</v>
      </c>
      <c s="64" r="CZ195">
        <v>11.7053569999999</v>
      </c>
    </row>
    <row customHeight="1" r="196" ht="15.0">
      <c t="s" s="62" r="A196">
        <v>2572</v>
      </c>
      <c t="s" s="62" r="B196">
        <v>2573</v>
      </c>
      <c t="s" s="62" r="C196">
        <v>2574</v>
      </c>
      <c t="s" s="62" r="D196">
        <v>2575</v>
      </c>
      <c t="s" s="62" r="E196">
        <v>2576</v>
      </c>
      <c t="s" s="62" r="F196">
        <v>2577</v>
      </c>
      <c t="s" s="63" r="G196">
        <v>2578</v>
      </c>
      <c t="s" s="62" r="H196">
        <v>2579</v>
      </c>
      <c s="64" r="I196">
        <v>23063.0</v>
      </c>
      <c s="64" r="J196">
        <v>22180.0</v>
      </c>
      <c s="64" r="K196">
        <v>21727.0</v>
      </c>
      <c s="64" r="L196">
        <v>21441.0</v>
      </c>
      <c s="64" r="M196">
        <v>18691.0</v>
      </c>
      <c s="64" r="N196">
        <v>10402.0</v>
      </c>
      <c s="64" r="O196">
        <v>15.77</v>
      </c>
      <c s="64" r="P196">
        <v>3184.69840299999</v>
      </c>
      <c s="64" r="Q196">
        <v>5263.199149</v>
      </c>
      <c s="64" r="R196">
        <v>3969.59782399999</v>
      </c>
      <c s="64" r="S196">
        <v>4257.21860899999</v>
      </c>
      <c s="64" r="T196">
        <v>3727.426491</v>
      </c>
      <c s="64" r="U196">
        <v>2660.85952499999</v>
      </c>
      <c s="64" r="V196">
        <v>3327.0</v>
      </c>
      <c s="64" r="W196">
        <v>5700.0</v>
      </c>
      <c s="64" r="X196">
        <v>4392.0</v>
      </c>
      <c s="64" r="Y196">
        <v>4438.0</v>
      </c>
      <c s="64" r="Z196">
        <v>2794.0</v>
      </c>
      <c s="64" r="AA196">
        <v>1529.0</v>
      </c>
      <c s="64" r="AB196">
        <v>11266.1312039999</v>
      </c>
      <c s="64" r="AC196">
        <v>1603.714944</v>
      </c>
      <c s="64" r="AD196">
        <v>2983.90137899999</v>
      </c>
      <c s="64" r="AE196">
        <v>2003.57518699999</v>
      </c>
      <c s="64" r="AF196">
        <v>1978.094065</v>
      </c>
      <c s="64" r="AG196">
        <v>1692.278602</v>
      </c>
      <c s="64" r="AH196">
        <v>940.115295999999</v>
      </c>
      <c s="64" r="AI196">
        <v>64.4517299999999</v>
      </c>
      <c s="64" r="AJ196">
        <v>2418.41542299999</v>
      </c>
      <c s="64" r="AK196">
        <v>6827.398929</v>
      </c>
      <c s="64" r="AL196">
        <v>2020.31685199999</v>
      </c>
      <c s="64" r="AM196">
        <v>11796.868796</v>
      </c>
      <c s="64" r="AN196">
        <v>1580.983459</v>
      </c>
      <c s="64" r="AO196">
        <v>2279.29776899999</v>
      </c>
      <c s="64" r="AP196">
        <v>1966.02263599999</v>
      </c>
      <c s="64" r="AQ196">
        <v>2279.12454399999</v>
      </c>
      <c s="64" r="AR196">
        <v>2035.147889</v>
      </c>
      <c s="64" r="AS196">
        <v>1393.966519</v>
      </c>
      <c s="64" r="AT196">
        <v>262.32598</v>
      </c>
      <c s="64" r="AU196">
        <v>2246.36186</v>
      </c>
      <c s="64" r="AV196">
        <v>6657.881911</v>
      </c>
      <c s="64" r="AW196">
        <v>2892.625026</v>
      </c>
      <c s="64" r="AX196">
        <v>19868.301549</v>
      </c>
      <c s="64" r="AY196">
        <v>9.28217</v>
      </c>
      <c s="64" r="AZ196">
        <v>437.007629</v>
      </c>
      <c s="64" r="BA196">
        <v>2364.162906</v>
      </c>
      <c s="64" r="BB196">
        <v>2749.604568</v>
      </c>
      <c s="64" r="BC196">
        <v>2748.13593099999</v>
      </c>
      <c s="64" r="BD196">
        <v>1466.132499</v>
      </c>
      <c s="64" r="BE196">
        <v>5780.036962</v>
      </c>
      <c s="64" r="BF196">
        <v>4313.93888499999</v>
      </c>
      <c s="64" r="BG196">
        <v>18770.0</v>
      </c>
      <c s="64" r="BH196">
        <v>9617.41604399999</v>
      </c>
      <c s="64" r="BI196">
        <v>9.28217</v>
      </c>
      <c s="64" r="BJ196">
        <v>322.205423</v>
      </c>
      <c s="64" r="BK196">
        <v>1455.45936699999</v>
      </c>
      <c s="64" r="BL196">
        <v>1288.09891399999</v>
      </c>
      <c s="64" r="BM196">
        <v>654.136140999999</v>
      </c>
      <c s="64" r="BN196">
        <v>1222.886608</v>
      </c>
      <c s="64" r="BO196">
        <v>2489.616949</v>
      </c>
      <c s="64" r="BP196">
        <v>2175.730473</v>
      </c>
      <c s="64" r="BQ196">
        <v>10250.885505</v>
      </c>
      <c s="64" r="BR196">
        <v>0.0</v>
      </c>
      <c s="64" r="BS196">
        <v>114.802205</v>
      </c>
      <c s="64" r="BT196">
        <v>908.703538999999</v>
      </c>
      <c s="64" r="BU196">
        <v>1461.505654</v>
      </c>
      <c s="64" r="BV196">
        <v>2093.99978999999</v>
      </c>
      <c s="64" r="BW196">
        <v>243.24589</v>
      </c>
      <c s="64" r="BX196">
        <v>3290.42001299999</v>
      </c>
      <c s="64" r="BY196">
        <v>2138.20841299999</v>
      </c>
      <c s="64" r="BZ196">
        <v>3874.31015399999</v>
      </c>
      <c s="64" r="CA196">
        <v>0.0</v>
      </c>
      <c s="64" r="CB196">
        <v>25.7259519999999</v>
      </c>
      <c s="64" r="CC196">
        <v>79.937611</v>
      </c>
      <c s="64" r="CD196">
        <v>241.230557</v>
      </c>
      <c s="64" r="CE196">
        <v>438.484416</v>
      </c>
      <c s="64" r="CF196">
        <v>304.504273</v>
      </c>
      <c s="64" r="CG196">
        <v>0.0</v>
      </c>
      <c s="64" r="CH196">
        <v>2784.42734599999</v>
      </c>
      <c s="64" r="CI196">
        <v>8103.67743499999</v>
      </c>
      <c s="64" r="CJ196">
        <v>9.28217</v>
      </c>
      <c s="64" r="CK196">
        <v>298.740251</v>
      </c>
      <c s="64" r="CL196">
        <v>1680.495441</v>
      </c>
      <c s="64" r="CM196">
        <v>2084.965549</v>
      </c>
      <c s="64" r="CN196">
        <v>1956.531626</v>
      </c>
      <c s="64" r="CO196">
        <v>1034.80785999999</v>
      </c>
      <c s="64" r="CP196">
        <v>62.962888</v>
      </c>
      <c s="64" r="CQ196">
        <v>975.89165</v>
      </c>
      <c s="64" r="CR196">
        <v>7890.313959</v>
      </c>
      <c s="64" r="CS196">
        <v>0.0</v>
      </c>
      <c s="64" r="CT196">
        <v>112.541426</v>
      </c>
      <c s="64" r="CU196">
        <v>603.729853</v>
      </c>
      <c s="64" r="CV196">
        <v>423.408461999999</v>
      </c>
      <c s="64" r="CW196">
        <v>353.119889</v>
      </c>
      <c s="64" r="CX196">
        <v>126.820366</v>
      </c>
      <c s="64" r="CY196">
        <v>5717.07407299999</v>
      </c>
      <c s="64" r="CZ196">
        <v>553.619888999999</v>
      </c>
    </row>
    <row customHeight="1" r="197" ht="15.0">
      <c t="s" s="62" r="A197">
        <v>2580</v>
      </c>
      <c t="s" s="62" r="B197">
        <v>2581</v>
      </c>
      <c t="s" s="62" r="C197">
        <v>2582</v>
      </c>
      <c t="s" s="62" r="D197">
        <v>2583</v>
      </c>
      <c t="s" s="62" r="E197">
        <v>2584</v>
      </c>
      <c t="s" s="62" r="F197">
        <v>2585</v>
      </c>
      <c t="s" s="63" r="G197">
        <v>2586</v>
      </c>
      <c t="s" s="62" r="H197">
        <v>2587</v>
      </c>
      <c s="64" r="I197">
        <v>1258.0</v>
      </c>
      <c s="64" r="J197">
        <v>728.0</v>
      </c>
      <c s="64" r="K197">
        <v>617.0</v>
      </c>
      <c s="64" r="L197">
        <v>553.0</v>
      </c>
      <c s="64" r="M197">
        <v>534.0</v>
      </c>
      <c s="64" r="N197">
        <v>508.0</v>
      </c>
      <c s="64" r="O197">
        <v>45.4</v>
      </c>
      <c s="64" r="P197">
        <v>178.0</v>
      </c>
      <c s="64" r="Q197">
        <v>125.0</v>
      </c>
      <c s="64" r="R197">
        <v>219.0</v>
      </c>
      <c s="64" r="S197">
        <v>305.0</v>
      </c>
      <c s="64" r="T197">
        <v>313.0</v>
      </c>
      <c s="64" r="U197">
        <v>118.0</v>
      </c>
      <c s="64" r="V197">
        <v>111.0</v>
      </c>
      <c s="64" r="W197">
        <v>78.0</v>
      </c>
      <c s="64" r="X197">
        <v>150.0</v>
      </c>
      <c s="64" r="Y197">
        <v>133.0</v>
      </c>
      <c s="64" r="Z197">
        <v>176.0</v>
      </c>
      <c s="64" r="AA197">
        <v>80.0</v>
      </c>
      <c s="64" r="AB197">
        <v>635.0</v>
      </c>
      <c s="64" r="AC197">
        <v>96.0</v>
      </c>
      <c s="64" r="AD197">
        <v>67.0</v>
      </c>
      <c s="64" r="AE197">
        <v>111.0</v>
      </c>
      <c s="64" r="AF197">
        <v>146.0</v>
      </c>
      <c s="64" r="AG197">
        <v>157.0</v>
      </c>
      <c s="64" r="AH197">
        <v>57.0</v>
      </c>
      <c s="64" r="AI197">
        <v>1.0</v>
      </c>
      <c s="64" r="AJ197">
        <v>119.0</v>
      </c>
      <c s="64" r="AK197">
        <v>377.0</v>
      </c>
      <c s="64" r="AL197">
        <v>139.0</v>
      </c>
      <c s="64" r="AM197">
        <v>623.0</v>
      </c>
      <c s="64" r="AN197">
        <v>82.0</v>
      </c>
      <c s="64" r="AO197">
        <v>58.0</v>
      </c>
      <c s="64" r="AP197">
        <v>108.0</v>
      </c>
      <c s="64" r="AQ197">
        <v>159.0</v>
      </c>
      <c s="64" r="AR197">
        <v>156.0</v>
      </c>
      <c s="64" r="AS197">
        <v>57.0</v>
      </c>
      <c s="64" r="AT197">
        <v>3.0</v>
      </c>
      <c s="64" r="AU197">
        <v>102.0</v>
      </c>
      <c s="64" r="AV197">
        <v>369.0</v>
      </c>
      <c s="64" r="AW197">
        <v>152.0</v>
      </c>
      <c s="64" r="AX197">
        <v>1088.0</v>
      </c>
      <c s="64" r="AY197">
        <v>24.0</v>
      </c>
      <c s="64" r="AZ197">
        <v>88.0</v>
      </c>
      <c s="64" r="BA197">
        <v>44.0</v>
      </c>
      <c s="64" r="BB197">
        <v>64.0</v>
      </c>
      <c s="64" r="BC197">
        <v>196.0</v>
      </c>
      <c s="64" r="BD197">
        <v>112.0</v>
      </c>
      <c s="64" r="BE197">
        <v>432.0</v>
      </c>
      <c s="64" r="BF197">
        <v>128.0</v>
      </c>
      <c s="64" r="BG197">
        <v>633.0</v>
      </c>
      <c s="64" r="BH197">
        <v>584.0</v>
      </c>
      <c s="64" r="BI197">
        <v>20.0</v>
      </c>
      <c s="64" r="BJ197">
        <v>68.0</v>
      </c>
      <c s="64" r="BK197">
        <v>28.0</v>
      </c>
      <c s="64" r="BL197">
        <v>28.0</v>
      </c>
      <c s="64" r="BM197">
        <v>48.0</v>
      </c>
      <c s="64" r="BN197">
        <v>108.0</v>
      </c>
      <c s="64" r="BO197">
        <v>232.0</v>
      </c>
      <c s="64" r="BP197">
        <v>52.0</v>
      </c>
      <c s="64" r="BQ197">
        <v>504.0</v>
      </c>
      <c s="64" r="BR197">
        <v>4.0</v>
      </c>
      <c s="64" r="BS197">
        <v>20.0</v>
      </c>
      <c s="64" r="BT197">
        <v>16.0</v>
      </c>
      <c s="64" r="BU197">
        <v>36.0</v>
      </c>
      <c s="64" r="BV197">
        <v>148.0</v>
      </c>
      <c s="64" r="BW197">
        <v>4.0</v>
      </c>
      <c s="64" r="BX197">
        <v>200.0</v>
      </c>
      <c s="64" r="BY197">
        <v>76.0</v>
      </c>
      <c s="64" r="BZ197">
        <v>84.0</v>
      </c>
      <c s="64" r="CA197">
        <v>0.0</v>
      </c>
      <c s="64" r="CB197">
        <v>0.0</v>
      </c>
      <c s="64" r="CC197">
        <v>0.0</v>
      </c>
      <c s="64" r="CD197">
        <v>4.0</v>
      </c>
      <c s="64" r="CE197">
        <v>24.0</v>
      </c>
      <c s="64" r="CF197">
        <v>8.0</v>
      </c>
      <c s="64" r="CG197">
        <v>0.0</v>
      </c>
      <c s="64" r="CH197">
        <v>48.0</v>
      </c>
      <c s="64" r="CI197">
        <v>472.0</v>
      </c>
      <c s="64" r="CJ197">
        <v>20.0</v>
      </c>
      <c s="64" r="CK197">
        <v>76.0</v>
      </c>
      <c s="64" r="CL197">
        <v>24.0</v>
      </c>
      <c s="64" r="CM197">
        <v>48.0</v>
      </c>
      <c s="64" r="CN197">
        <v>148.0</v>
      </c>
      <c s="64" r="CO197">
        <v>104.0</v>
      </c>
      <c s="64" r="CP197">
        <v>4.0</v>
      </c>
      <c s="64" r="CQ197">
        <v>48.0</v>
      </c>
      <c s="64" r="CR197">
        <v>532.0</v>
      </c>
      <c s="64" r="CS197">
        <v>4.0</v>
      </c>
      <c s="64" r="CT197">
        <v>12.0</v>
      </c>
      <c s="64" r="CU197">
        <v>20.0</v>
      </c>
      <c s="64" r="CV197">
        <v>12.0</v>
      </c>
      <c s="64" r="CW197">
        <v>24.0</v>
      </c>
      <c s="64" r="CX197">
        <v>0.0</v>
      </c>
      <c s="64" r="CY197">
        <v>428.0</v>
      </c>
      <c s="64" r="CZ197">
        <v>32.0</v>
      </c>
    </row>
    <row customHeight="1" r="198" ht="15.0">
      <c t="s" s="62" r="A198">
        <v>2588</v>
      </c>
      <c t="s" s="62" r="B198">
        <v>2589</v>
      </c>
      <c t="s" s="62" r="C198">
        <v>2590</v>
      </c>
      <c t="s" s="62" r="D198">
        <v>2591</v>
      </c>
      <c t="s" s="62" r="E198">
        <v>2592</v>
      </c>
      <c t="s" s="62" r="F198">
        <v>2593</v>
      </c>
      <c t="s" s="63" r="G198">
        <v>2594</v>
      </c>
      <c t="s" s="62" r="H198">
        <v>2595</v>
      </c>
      <c s="64" r="I198">
        <v>715.0</v>
      </c>
      <c s="64" r="J198">
        <v>610.0</v>
      </c>
      <c s="64" r="K198">
        <v>613.0</v>
      </c>
      <c s="64" r="L198">
        <v>683.0</v>
      </c>
      <c s="64" r="M198">
        <v>661.0</v>
      </c>
      <c s="64" r="N198">
        <v>786.0</v>
      </c>
      <c s="64" r="O198">
        <v>7.79</v>
      </c>
      <c s="64" r="P198">
        <v>151.350365</v>
      </c>
      <c s="64" r="Q198">
        <v>84.5474449999999</v>
      </c>
      <c s="64" r="R198">
        <v>168.051095</v>
      </c>
      <c s="64" r="S198">
        <v>150.306569</v>
      </c>
      <c s="64" r="T198">
        <v>98.116788</v>
      </c>
      <c s="64" r="U198">
        <v>62.627737</v>
      </c>
      <c s="64" r="V198">
        <v>102.0</v>
      </c>
      <c s="64" r="W198">
        <v>100.0</v>
      </c>
      <c s="64" r="X198">
        <v>143.0</v>
      </c>
      <c s="64" r="Y198">
        <v>100.0</v>
      </c>
      <c s="64" r="Z198">
        <v>127.0</v>
      </c>
      <c s="64" r="AA198">
        <v>38.0</v>
      </c>
      <c s="64" r="AB198">
        <v>335.058394</v>
      </c>
      <c s="64" r="AC198">
        <v>70.978102</v>
      </c>
      <c s="64" r="AD198">
        <v>38.620438</v>
      </c>
      <c s="64" r="AE198">
        <v>77.240876</v>
      </c>
      <c s="64" r="AF198">
        <v>73.0656929999999</v>
      </c>
      <c s="64" r="AG198">
        <v>45.927007</v>
      </c>
      <c s="64" r="AH198">
        <v>27.138686</v>
      </c>
      <c s="64" r="AI198">
        <v>2.087591</v>
      </c>
      <c s="64" r="AJ198">
        <v>83.5036499999999</v>
      </c>
      <c s="64" r="AK198">
        <v>188.927007</v>
      </c>
      <c s="64" r="AL198">
        <v>62.627737</v>
      </c>
      <c s="64" r="AM198">
        <v>379.941605999999</v>
      </c>
      <c s="64" r="AN198">
        <v>80.372263</v>
      </c>
      <c s="64" r="AO198">
        <v>45.927007</v>
      </c>
      <c s="64" r="AP198">
        <v>90.810219</v>
      </c>
      <c s="64" r="AQ198">
        <v>77.240876</v>
      </c>
      <c s="64" r="AR198">
        <v>52.189781</v>
      </c>
      <c s="64" r="AS198">
        <v>32.357664</v>
      </c>
      <c s="64" r="AT198">
        <v>1.04379599999999</v>
      </c>
      <c s="64" r="AU198">
        <v>98.116788</v>
      </c>
      <c s="64" r="AV198">
        <v>208.759124</v>
      </c>
      <c s="64" r="AW198">
        <v>73.0656929999999</v>
      </c>
      <c s="64" r="AX198">
        <v>601.226276999999</v>
      </c>
      <c s="64" r="AY198">
        <v>41.7518249999999</v>
      </c>
      <c s="64" r="AZ198">
        <v>20.875912</v>
      </c>
      <c s="64" r="BA198">
        <v>33.40146</v>
      </c>
      <c s="64" r="BB198">
        <v>75.1532849999999</v>
      </c>
      <c s="64" r="BC198">
        <v>70.978102</v>
      </c>
      <c s="64" r="BD198">
        <v>83.5036499999999</v>
      </c>
      <c s="64" r="BE198">
        <v>217.109489</v>
      </c>
      <c s="64" r="BF198">
        <v>58.4525549999999</v>
      </c>
      <c s="64" r="BG198">
        <v>480.0</v>
      </c>
      <c s="64" r="BH198">
        <v>288.087590999999</v>
      </c>
      <c s="64" r="BI198">
        <v>20.875912</v>
      </c>
      <c s="64" r="BJ198">
        <v>8.350365</v>
      </c>
      <c s="64" r="BK198">
        <v>25.051095</v>
      </c>
      <c s="64" r="BL198">
        <v>33.40146</v>
      </c>
      <c s="64" r="BM198">
        <v>0.0</v>
      </c>
      <c s="64" r="BN198">
        <v>66.80292</v>
      </c>
      <c s="64" r="BO198">
        <v>112.729927</v>
      </c>
      <c s="64" r="BP198">
        <v>20.875912</v>
      </c>
      <c s="64" r="BQ198">
        <v>313.138686</v>
      </c>
      <c s="64" r="BR198">
        <v>20.875912</v>
      </c>
      <c s="64" r="BS198">
        <v>12.525547</v>
      </c>
      <c s="64" r="BT198">
        <v>8.350365</v>
      </c>
      <c s="64" r="BU198">
        <v>41.7518249999999</v>
      </c>
      <c s="64" r="BV198">
        <v>70.978102</v>
      </c>
      <c s="64" r="BW198">
        <v>16.70073</v>
      </c>
      <c s="64" r="BX198">
        <v>104.379562</v>
      </c>
      <c s="64" r="BY198">
        <v>37.576642</v>
      </c>
      <c s="64" r="BZ198">
        <v>58.4525549999999</v>
      </c>
      <c s="64" r="CA198">
        <v>0.0</v>
      </c>
      <c s="64" r="CB198">
        <v>0.0</v>
      </c>
      <c s="64" r="CC198">
        <v>0.0</v>
      </c>
      <c s="64" r="CD198">
        <v>12.525547</v>
      </c>
      <c s="64" r="CE198">
        <v>4.175182</v>
      </c>
      <c s="64" r="CF198">
        <v>8.350365</v>
      </c>
      <c s="64" r="CG198">
        <v>0.0</v>
      </c>
      <c s="64" r="CH198">
        <v>33.40146</v>
      </c>
      <c s="64" r="CI198">
        <v>279.737226</v>
      </c>
      <c s="64" r="CJ198">
        <v>25.051095</v>
      </c>
      <c s="64" r="CK198">
        <v>20.875912</v>
      </c>
      <c s="64" r="CL198">
        <v>33.40146</v>
      </c>
      <c s="64" r="CM198">
        <v>54.277372</v>
      </c>
      <c s="64" r="CN198">
        <v>62.627737</v>
      </c>
      <c s="64" r="CO198">
        <v>66.80292</v>
      </c>
      <c s="64" r="CP198">
        <v>4.175182</v>
      </c>
      <c s="64" r="CQ198">
        <v>12.525547</v>
      </c>
      <c s="64" r="CR198">
        <v>263.036496</v>
      </c>
      <c s="64" r="CS198">
        <v>16.70073</v>
      </c>
      <c s="64" r="CT198">
        <v>0.0</v>
      </c>
      <c s="64" r="CU198">
        <v>0.0</v>
      </c>
      <c s="64" r="CV198">
        <v>8.350365</v>
      </c>
      <c s="64" r="CW198">
        <v>4.175182</v>
      </c>
      <c s="64" r="CX198">
        <v>8.350365</v>
      </c>
      <c s="64" r="CY198">
        <v>212.934306999999</v>
      </c>
      <c s="64" r="CZ198">
        <v>12.525547</v>
      </c>
    </row>
    <row customHeight="1" r="199" ht="15.0">
      <c t="s" s="62" r="A199">
        <v>2596</v>
      </c>
      <c t="s" s="62" r="B199">
        <v>2597</v>
      </c>
      <c t="s" s="62" r="C199">
        <v>2598</v>
      </c>
      <c t="s" s="62" r="D199">
        <v>2599</v>
      </c>
      <c t="s" s="62" r="E199">
        <v>2600</v>
      </c>
      <c t="s" s="62" r="F199">
        <v>2601</v>
      </c>
      <c t="s" s="63" r="G199">
        <v>2602</v>
      </c>
      <c t="s" s="62" r="H199">
        <v>2603</v>
      </c>
      <c s="64" r="I199">
        <v>1124.0</v>
      </c>
      <c s="64" r="J199">
        <v>1058.0</v>
      </c>
      <c s="64" r="K199">
        <v>1063.0</v>
      </c>
      <c s="64" r="L199">
        <v>1130.0</v>
      </c>
      <c s="64" r="M199">
        <v>1195.0</v>
      </c>
      <c s="64" r="N199">
        <v>1266.0</v>
      </c>
      <c s="64" r="O199">
        <v>22.7</v>
      </c>
      <c s="64" r="P199">
        <v>147.285661</v>
      </c>
      <c s="64" r="Q199">
        <v>141.801177999999</v>
      </c>
      <c s="64" r="R199">
        <v>131.64918</v>
      </c>
      <c s="64" r="S199">
        <v>233.730243</v>
      </c>
      <c s="64" r="T199">
        <v>228.007012</v>
      </c>
      <c s="64" r="U199">
        <v>241.526726999999</v>
      </c>
      <c s="64" r="V199">
        <v>139.0</v>
      </c>
      <c s="64" r="W199">
        <v>115.0</v>
      </c>
      <c s="64" r="X199">
        <v>150.0</v>
      </c>
      <c s="64" r="Y199">
        <v>190.0</v>
      </c>
      <c s="64" r="Z199">
        <v>244.0</v>
      </c>
      <c s="64" r="AA199">
        <v>220.0</v>
      </c>
      <c s="64" r="AB199">
        <v>519.351140999999</v>
      </c>
      <c s="64" r="AC199">
        <v>77.5704479999999</v>
      </c>
      <c s="64" r="AD199">
        <v>79.8857079999999</v>
      </c>
      <c s="64" r="AE199">
        <v>59.951661</v>
      </c>
      <c s="64" r="AF199">
        <v>109.028384</v>
      </c>
      <c s="64" r="AG199">
        <v>118.913028</v>
      </c>
      <c s="64" r="AH199">
        <v>68.9384979999999</v>
      </c>
      <c s="64" r="AI199">
        <v>5.06341399999999</v>
      </c>
      <c s="64" r="AJ199">
        <v>102.118058</v>
      </c>
      <c s="64" r="AK199">
        <v>286.229417</v>
      </c>
      <c s="64" r="AL199">
        <v>131.003666</v>
      </c>
      <c s="64" r="AM199">
        <v>604.648859</v>
      </c>
      <c s="64" r="AN199">
        <v>69.715213</v>
      </c>
      <c s="64" r="AO199">
        <v>61.9154699999999</v>
      </c>
      <c s="64" r="AP199">
        <v>71.697519</v>
      </c>
      <c s="64" r="AQ199">
        <v>124.701859</v>
      </c>
      <c s="64" r="AR199">
        <v>109.093984</v>
      </c>
      <c s="64" r="AS199">
        <v>141.071945</v>
      </c>
      <c s="64" r="AT199">
        <v>26.452869</v>
      </c>
      <c s="64" r="AU199">
        <v>90.335205</v>
      </c>
      <c s="64" r="AV199">
        <v>279.916744999999</v>
      </c>
      <c s="64" r="AW199">
        <v>234.396908999999</v>
      </c>
      <c s="64" r="AX199">
        <v>969.789711</v>
      </c>
      <c s="64" r="AY199">
        <v>11.7828529999999</v>
      </c>
      <c s="64" r="AZ199">
        <v>27.493323</v>
      </c>
      <c s="64" r="BA199">
        <v>62.8418819999999</v>
      </c>
      <c s="64" r="BB199">
        <v>70.697117</v>
      </c>
      <c s="64" r="BC199">
        <v>86.407588</v>
      </c>
      <c s="64" r="BD199">
        <v>109.973293</v>
      </c>
      <c s="64" r="BE199">
        <v>435.115787</v>
      </c>
      <c s="64" r="BF199">
        <v>165.477868</v>
      </c>
      <c s="64" r="BG199">
        <v>896.0</v>
      </c>
      <c s="64" r="BH199">
        <v>452.530344</v>
      </c>
      <c s="64" r="BI199">
        <v>11.7828529999999</v>
      </c>
      <c s="64" r="BJ199">
        <v>19.638088</v>
      </c>
      <c s="64" r="BK199">
        <v>39.276176</v>
      </c>
      <c s="64" r="BL199">
        <v>35.348559</v>
      </c>
      <c s="64" r="BM199">
        <v>19.638088</v>
      </c>
      <c s="64" r="BN199">
        <v>78.5523519999999</v>
      </c>
      <c s="64" r="BO199">
        <v>188.936026</v>
      </c>
      <c s="64" r="BP199">
        <v>59.3582019999999</v>
      </c>
      <c s="64" r="BQ199">
        <v>517.259367</v>
      </c>
      <c s="64" r="BR199">
        <v>0.0</v>
      </c>
      <c s="64" r="BS199">
        <v>7.855235</v>
      </c>
      <c s="64" r="BT199">
        <v>23.5657059999999</v>
      </c>
      <c s="64" r="BU199">
        <v>35.348559</v>
      </c>
      <c s="64" r="BV199">
        <v>66.7694999999999</v>
      </c>
      <c s="64" r="BW199">
        <v>31.4209409999999</v>
      </c>
      <c s="64" r="BX199">
        <v>246.179761</v>
      </c>
      <c s="64" r="BY199">
        <v>106.119665</v>
      </c>
      <c s="64" r="BZ199">
        <v>106.489614</v>
      </c>
      <c s="64" r="CA199">
        <v>0.0</v>
      </c>
      <c s="64" r="CB199">
        <v>3.92761799999999</v>
      </c>
      <c s="64" r="CC199">
        <v>3.92761799999999</v>
      </c>
      <c s="64" r="CD199">
        <v>15.71047</v>
      </c>
      <c s="64" r="CE199">
        <v>3.92761799999999</v>
      </c>
      <c s="64" r="CF199">
        <v>23.5657059999999</v>
      </c>
      <c s="64" r="CG199">
        <v>0.0</v>
      </c>
      <c s="64" r="CH199">
        <v>55.430585</v>
      </c>
      <c s="64" r="CI199">
        <v>318.211017</v>
      </c>
      <c s="64" r="CJ199">
        <v>0.0</v>
      </c>
      <c s="64" r="CK199">
        <v>19.638088</v>
      </c>
      <c s="64" r="CL199">
        <v>51.059029</v>
      </c>
      <c s="64" r="CM199">
        <v>47.131411</v>
      </c>
      <c s="64" r="CN199">
        <v>70.697117</v>
      </c>
      <c s="64" r="CO199">
        <v>58.914264</v>
      </c>
      <c s="64" r="CP199">
        <v>3.92761799999999</v>
      </c>
      <c s="64" r="CQ199">
        <v>66.843489</v>
      </c>
      <c s="64" r="CR199">
        <v>545.089079999999</v>
      </c>
      <c s="64" r="CS199">
        <v>11.7828529999999</v>
      </c>
      <c s="64" r="CT199">
        <v>3.92761799999999</v>
      </c>
      <c s="64" r="CU199">
        <v>7.855235</v>
      </c>
      <c s="64" r="CV199">
        <v>7.855235</v>
      </c>
      <c s="64" r="CW199">
        <v>11.7828529999999</v>
      </c>
      <c s="64" r="CX199">
        <v>27.493323</v>
      </c>
      <c s="64" r="CY199">
        <v>431.188169</v>
      </c>
      <c s="64" r="CZ199">
        <v>43.203794</v>
      </c>
    </row>
    <row customHeight="1" r="200" ht="15.0">
      <c t="s" s="62" r="A200">
        <v>2604</v>
      </c>
      <c t="s" s="62" r="B200">
        <v>2605</v>
      </c>
      <c t="s" s="62" r="C200">
        <v>2606</v>
      </c>
      <c t="s" s="62" r="D200">
        <v>2607</v>
      </c>
      <c t="s" s="62" r="E200">
        <v>2608</v>
      </c>
      <c t="s" s="62" r="F200">
        <v>2609</v>
      </c>
      <c t="s" s="63" r="G200">
        <v>2610</v>
      </c>
      <c t="s" s="62" r="H200">
        <v>2611</v>
      </c>
      <c s="64" r="I200">
        <v>183.0</v>
      </c>
      <c s="64" r="J200">
        <v>156.0</v>
      </c>
      <c s="64" r="K200">
        <v>150.0</v>
      </c>
      <c s="64" r="L200">
        <v>154.0</v>
      </c>
      <c s="64" r="M200">
        <v>167.0</v>
      </c>
      <c s="64" r="N200">
        <v>207.0</v>
      </c>
      <c s="64" r="O200">
        <v>3.06</v>
      </c>
      <c s="64" r="P200">
        <v>31.870787</v>
      </c>
      <c s="64" r="Q200">
        <v>17.477528</v>
      </c>
      <c s="64" r="R200">
        <v>32.898876</v>
      </c>
      <c s="64" r="S200">
        <v>57.573034</v>
      </c>
      <c s="64" r="T200">
        <v>17.477528</v>
      </c>
      <c s="64" r="U200">
        <v>25.702247</v>
      </c>
      <c s="64" r="V200">
        <v>31.0</v>
      </c>
      <c s="64" r="W200">
        <v>15.0</v>
      </c>
      <c s="64" r="X200">
        <v>44.0</v>
      </c>
      <c s="64" r="Y200">
        <v>33.0</v>
      </c>
      <c s="64" r="Z200">
        <v>18.0</v>
      </c>
      <c s="64" r="AA200">
        <v>15.0</v>
      </c>
      <c s="64" r="AB200">
        <v>92.52809</v>
      </c>
      <c s="64" r="AC200">
        <v>17.477528</v>
      </c>
      <c s="64" r="AD200">
        <v>9.25280899999999</v>
      </c>
      <c s="64" r="AE200">
        <v>14.3932579999999</v>
      </c>
      <c s="64" r="AF200">
        <v>31.870787</v>
      </c>
      <c s="64" r="AG200">
        <v>9.25280899999999</v>
      </c>
      <c s="64" r="AH200">
        <v>8.224719</v>
      </c>
      <c s="64" r="AI200">
        <v>2.05617999999999</v>
      </c>
      <c s="64" r="AJ200">
        <v>24.674157</v>
      </c>
      <c s="64" r="AK200">
        <v>53.4606739999999</v>
      </c>
      <c s="64" r="AL200">
        <v>14.3932579999999</v>
      </c>
      <c s="64" r="AM200">
        <v>90.4719099999999</v>
      </c>
      <c s="64" r="AN200">
        <v>14.3932579999999</v>
      </c>
      <c s="64" r="AO200">
        <v>8.224719</v>
      </c>
      <c s="64" r="AP200">
        <v>18.5056179999999</v>
      </c>
      <c s="64" r="AQ200">
        <v>25.702247</v>
      </c>
      <c s="64" r="AR200">
        <v>8.224719</v>
      </c>
      <c s="64" r="AS200">
        <v>12.3370789999999</v>
      </c>
      <c s="64" r="AT200">
        <v>3.08427</v>
      </c>
      <c s="64" r="AU200">
        <v>20.561798</v>
      </c>
      <c s="64" r="AV200">
        <v>50.376404</v>
      </c>
      <c s="64" r="AW200">
        <v>19.533708</v>
      </c>
      <c s="64" r="AX200">
        <v>160.382022</v>
      </c>
      <c s="64" r="AY200">
        <v>16.449438</v>
      </c>
      <c s="64" r="AZ200">
        <v>12.3370789999999</v>
      </c>
      <c s="64" r="BA200">
        <v>4.11235999999999</v>
      </c>
      <c s="64" r="BB200">
        <v>20.561798</v>
      </c>
      <c s="64" r="BC200">
        <v>28.786517</v>
      </c>
      <c s="64" r="BD200">
        <v>24.674157</v>
      </c>
      <c s="64" r="BE200">
        <v>49.3483149999999</v>
      </c>
      <c s="64" r="BF200">
        <v>4.11235999999999</v>
      </c>
      <c s="64" r="BG200">
        <v>124.0</v>
      </c>
      <c s="64" r="BH200">
        <v>82.247191</v>
      </c>
      <c s="64" r="BI200">
        <v>12.3370789999999</v>
      </c>
      <c s="64" r="BJ200">
        <v>12.3370789999999</v>
      </c>
      <c s="64" r="BK200">
        <v>4.11235999999999</v>
      </c>
      <c s="64" r="BL200">
        <v>4.11235999999999</v>
      </c>
      <c s="64" r="BM200">
        <v>0.0</v>
      </c>
      <c s="64" r="BN200">
        <v>20.561798</v>
      </c>
      <c s="64" r="BO200">
        <v>28.786517</v>
      </c>
      <c s="64" r="BP200">
        <v>0.0</v>
      </c>
      <c s="64" r="BQ200">
        <v>78.134831</v>
      </c>
      <c s="64" r="BR200">
        <v>4.11235999999999</v>
      </c>
      <c s="64" r="BS200">
        <v>0.0</v>
      </c>
      <c s="64" r="BT200">
        <v>0.0</v>
      </c>
      <c s="64" r="BU200">
        <v>16.449438</v>
      </c>
      <c s="64" r="BV200">
        <v>28.786517</v>
      </c>
      <c s="64" r="BW200">
        <v>4.11235999999999</v>
      </c>
      <c s="64" r="BX200">
        <v>20.561798</v>
      </c>
      <c s="64" r="BY200">
        <v>4.11235999999999</v>
      </c>
      <c s="64" r="BZ200">
        <v>8.224719</v>
      </c>
      <c s="64" r="CA200">
        <v>0.0</v>
      </c>
      <c s="64" r="CB200">
        <v>0.0</v>
      </c>
      <c s="64" r="CC200">
        <v>0.0</v>
      </c>
      <c s="64" r="CD200">
        <v>0.0</v>
      </c>
      <c s="64" r="CE200">
        <v>0.0</v>
      </c>
      <c s="64" r="CF200">
        <v>8.224719</v>
      </c>
      <c s="64" r="CG200">
        <v>0.0</v>
      </c>
      <c s="64" r="CH200">
        <v>0.0</v>
      </c>
      <c s="64" r="CI200">
        <v>74.0224719999999</v>
      </c>
      <c s="64" r="CJ200">
        <v>4.11235999999999</v>
      </c>
      <c s="64" r="CK200">
        <v>12.3370789999999</v>
      </c>
      <c s="64" r="CL200">
        <v>0.0</v>
      </c>
      <c s="64" r="CM200">
        <v>12.3370789999999</v>
      </c>
      <c s="64" r="CN200">
        <v>28.786517</v>
      </c>
      <c s="64" r="CO200">
        <v>16.449438</v>
      </c>
      <c s="64" r="CP200">
        <v>0.0</v>
      </c>
      <c s="64" r="CQ200">
        <v>0.0</v>
      </c>
      <c s="64" r="CR200">
        <v>78.134831</v>
      </c>
      <c s="64" r="CS200">
        <v>12.3370789999999</v>
      </c>
      <c s="64" r="CT200">
        <v>0.0</v>
      </c>
      <c s="64" r="CU200">
        <v>4.11235999999999</v>
      </c>
      <c s="64" r="CV200">
        <v>8.224719</v>
      </c>
      <c s="64" r="CW200">
        <v>0.0</v>
      </c>
      <c s="64" r="CX200">
        <v>0.0</v>
      </c>
      <c s="64" r="CY200">
        <v>49.3483149999999</v>
      </c>
      <c s="64" r="CZ200">
        <v>4.11235999999999</v>
      </c>
    </row>
    <row customHeight="1" r="201" ht="15.0">
      <c t="s" s="62" r="A201">
        <v>2612</v>
      </c>
      <c t="s" s="62" r="B201">
        <v>2613</v>
      </c>
      <c t="s" s="62" r="C201">
        <v>2614</v>
      </c>
      <c t="s" s="62" r="D201">
        <v>2615</v>
      </c>
      <c t="s" s="62" r="E201">
        <v>2616</v>
      </c>
      <c t="s" s="62" r="F201">
        <v>2617</v>
      </c>
      <c t="s" s="63" r="G201">
        <v>2618</v>
      </c>
      <c t="s" s="62" r="H201">
        <v>2619</v>
      </c>
      <c s="64" r="I201">
        <v>412.0</v>
      </c>
      <c s="64" r="J201">
        <v>356.0</v>
      </c>
      <c s="64" r="K201">
        <v>372.0</v>
      </c>
      <c s="64" r="L201">
        <v>266.0</v>
      </c>
      <c s="64" r="M201">
        <v>225.0</v>
      </c>
      <c s="64" r="N201">
        <v>253.0</v>
      </c>
      <c s="64" r="O201">
        <v>22.67</v>
      </c>
      <c s="64" r="P201">
        <v>86.8431369999999</v>
      </c>
      <c s="64" r="Q201">
        <v>48.4705879999999</v>
      </c>
      <c s="64" r="R201">
        <v>112.088235</v>
      </c>
      <c s="64" r="S201">
        <v>82.803922</v>
      </c>
      <c s="64" r="T201">
        <v>60.5882349999999</v>
      </c>
      <c s="64" r="U201">
        <v>21.2058819999999</v>
      </c>
      <c s="64" r="V201">
        <v>63.0</v>
      </c>
      <c s="64" r="W201">
        <v>71.0</v>
      </c>
      <c s="64" r="X201">
        <v>88.0</v>
      </c>
      <c s="64" r="Y201">
        <v>71.0</v>
      </c>
      <c s="64" r="Z201">
        <v>54.0</v>
      </c>
      <c s="64" r="AA201">
        <v>9.0</v>
      </c>
      <c s="64" r="AB201">
        <v>206.0</v>
      </c>
      <c s="64" r="AC201">
        <v>37.3627449999999</v>
      </c>
      <c s="64" r="AD201">
        <v>26.254902</v>
      </c>
      <c s="64" r="AE201">
        <v>56.5490199999999</v>
      </c>
      <c s="64" r="AF201">
        <v>44.431373</v>
      </c>
      <c s="64" r="AG201">
        <v>31.303922</v>
      </c>
      <c s="64" r="AH201">
        <v>10.098039</v>
      </c>
      <c s="64" r="AI201">
        <v>0.0</v>
      </c>
      <c s="64" r="AJ201">
        <v>47.4607839999999</v>
      </c>
      <c s="64" r="AK201">
        <v>136.323529</v>
      </c>
      <c s="64" r="AL201">
        <v>22.215686</v>
      </c>
      <c s="64" r="AM201">
        <v>206.0</v>
      </c>
      <c s="64" r="AN201">
        <v>49.480392</v>
      </c>
      <c s="64" r="AO201">
        <v>22.215686</v>
      </c>
      <c s="64" r="AP201">
        <v>55.539216</v>
      </c>
      <c s="64" r="AQ201">
        <v>38.3725489999999</v>
      </c>
      <c s="64" r="AR201">
        <v>29.2843139999999</v>
      </c>
      <c s="64" r="AS201">
        <v>10.098039</v>
      </c>
      <c s="64" r="AT201">
        <v>1.00980399999999</v>
      </c>
      <c s="64" r="AU201">
        <v>56.5490199999999</v>
      </c>
      <c s="64" r="AV201">
        <v>123.196078</v>
      </c>
      <c s="64" r="AW201">
        <v>26.254902</v>
      </c>
      <c s="64" r="AX201">
        <v>339.294118</v>
      </c>
      <c s="64" r="AY201">
        <v>4.03921599999999</v>
      </c>
      <c s="64" r="AZ201">
        <v>8.078431</v>
      </c>
      <c s="64" r="BA201">
        <v>8.078431</v>
      </c>
      <c s="64" r="BB201">
        <v>60.5882349999999</v>
      </c>
      <c s="64" r="BC201">
        <v>44.431373</v>
      </c>
      <c s="64" r="BD201">
        <v>80.7843139999999</v>
      </c>
      <c s="64" r="BE201">
        <v>84.8235289999999</v>
      </c>
      <c s="64" r="BF201">
        <v>48.4705879999999</v>
      </c>
      <c s="64" r="BG201">
        <v>300.0</v>
      </c>
      <c s="64" r="BH201">
        <v>185.803922</v>
      </c>
      <c s="64" r="BI201">
        <v>4.03921599999999</v>
      </c>
      <c s="64" r="BJ201">
        <v>4.03921599999999</v>
      </c>
      <c s="64" r="BK201">
        <v>4.03921599999999</v>
      </c>
      <c s="64" r="BL201">
        <v>32.3137249999999</v>
      </c>
      <c s="64" r="BM201">
        <v>0.0</v>
      </c>
      <c s="64" r="BN201">
        <v>68.666667</v>
      </c>
      <c s="64" r="BO201">
        <v>52.509804</v>
      </c>
      <c s="64" r="BP201">
        <v>20.196078</v>
      </c>
      <c s="64" r="BQ201">
        <v>153.490196</v>
      </c>
      <c s="64" r="BR201">
        <v>0.0</v>
      </c>
      <c s="64" r="BS201">
        <v>4.03921599999999</v>
      </c>
      <c s="64" r="BT201">
        <v>4.03921599999999</v>
      </c>
      <c s="64" r="BU201">
        <v>28.2745099999999</v>
      </c>
      <c s="64" r="BV201">
        <v>44.431373</v>
      </c>
      <c s="64" r="BW201">
        <v>12.117647</v>
      </c>
      <c s="64" r="BX201">
        <v>32.3137249999999</v>
      </c>
      <c s="64" r="BY201">
        <v>28.2745099999999</v>
      </c>
      <c s="64" r="BZ201">
        <v>28.2745099999999</v>
      </c>
      <c s="64" r="CA201">
        <v>0.0</v>
      </c>
      <c s="64" r="CB201">
        <v>0.0</v>
      </c>
      <c s="64" r="CC201">
        <v>0.0</v>
      </c>
      <c s="64" r="CD201">
        <v>4.03921599999999</v>
      </c>
      <c s="64" r="CE201">
        <v>4.03921599999999</v>
      </c>
      <c s="64" r="CF201">
        <v>12.117647</v>
      </c>
      <c s="64" r="CG201">
        <v>0.0</v>
      </c>
      <c s="64" r="CH201">
        <v>8.078431</v>
      </c>
      <c s="64" r="CI201">
        <v>193.882352999999</v>
      </c>
      <c s="64" r="CJ201">
        <v>4.03921599999999</v>
      </c>
      <c s="64" r="CK201">
        <v>4.03921599999999</v>
      </c>
      <c s="64" r="CL201">
        <v>0.0</v>
      </c>
      <c s="64" r="CM201">
        <v>56.5490199999999</v>
      </c>
      <c s="64" r="CN201">
        <v>40.3921569999999</v>
      </c>
      <c s="64" r="CO201">
        <v>64.6274509999999</v>
      </c>
      <c s="64" r="CP201">
        <v>0.0</v>
      </c>
      <c s="64" r="CQ201">
        <v>24.235294</v>
      </c>
      <c s="64" r="CR201">
        <v>117.137255</v>
      </c>
      <c s="64" r="CS201">
        <v>0.0</v>
      </c>
      <c s="64" r="CT201">
        <v>4.03921599999999</v>
      </c>
      <c s="64" r="CU201">
        <v>8.078431</v>
      </c>
      <c s="64" r="CV201">
        <v>0.0</v>
      </c>
      <c s="64" r="CW201">
        <v>0.0</v>
      </c>
      <c s="64" r="CX201">
        <v>4.03921599999999</v>
      </c>
      <c s="64" r="CY201">
        <v>84.8235289999999</v>
      </c>
      <c s="64" r="CZ201">
        <v>16.156863</v>
      </c>
    </row>
    <row customHeight="1" r="202" ht="15.0">
      <c t="s" s="62" r="A202">
        <v>2620</v>
      </c>
      <c t="s" s="62" r="B202">
        <v>2621</v>
      </c>
      <c t="s" s="62" r="C202">
        <v>2622</v>
      </c>
      <c t="s" s="62" r="D202">
        <v>2623</v>
      </c>
      <c t="s" s="62" r="E202">
        <v>2624</v>
      </c>
      <c t="s" s="62" r="F202">
        <v>2625</v>
      </c>
      <c t="s" s="63" r="G202">
        <v>2626</v>
      </c>
      <c t="s" s="62" r="H202">
        <v>2627</v>
      </c>
      <c s="64" r="I202">
        <v>1667.0</v>
      </c>
      <c s="64" r="J202">
        <v>1475.0</v>
      </c>
      <c s="64" r="K202">
        <v>1403.0</v>
      </c>
      <c s="64" r="L202">
        <v>1377.0</v>
      </c>
      <c s="64" r="M202">
        <v>1357.0</v>
      </c>
      <c s="64" r="N202">
        <v>1279.0</v>
      </c>
      <c s="64" r="O202">
        <v>5.01999999999999</v>
      </c>
      <c s="64" r="P202">
        <v>366.102374999999</v>
      </c>
      <c s="64" r="Q202">
        <v>250.594139</v>
      </c>
      <c s="64" r="R202">
        <v>363.165725</v>
      </c>
      <c s="64" r="S202">
        <v>287.791706999999</v>
      </c>
      <c s="64" r="T202">
        <v>206.940288</v>
      </c>
      <c s="64" r="U202">
        <v>192.405766</v>
      </c>
      <c s="64" r="V202">
        <v>269.0</v>
      </c>
      <c s="64" r="W202">
        <v>265.0</v>
      </c>
      <c s="64" r="X202">
        <v>299.0</v>
      </c>
      <c s="64" r="Y202">
        <v>223.0</v>
      </c>
      <c s="64" r="Z202">
        <v>195.0</v>
      </c>
      <c s="64" r="AA202">
        <v>224.0</v>
      </c>
      <c s="64" r="AB202">
        <v>790.292974999999</v>
      </c>
      <c s="64" r="AC202">
        <v>178.156770999999</v>
      </c>
      <c s="64" r="AD202">
        <v>132.149252999999</v>
      </c>
      <c s="64" r="AE202">
        <v>177.177887</v>
      </c>
      <c s="64" r="AF202">
        <v>144.874737</v>
      </c>
      <c s="64" r="AG202">
        <v>98.263354</v>
      </c>
      <c s="64" r="AH202">
        <v>54.7556749999999</v>
      </c>
      <c s="64" r="AI202">
        <v>4.91529799999999</v>
      </c>
      <c s="64" r="AJ202">
        <v>226.122054999999</v>
      </c>
      <c s="64" r="AK202">
        <v>453.577131</v>
      </c>
      <c s="64" r="AL202">
        <v>110.59379</v>
      </c>
      <c s="64" r="AM202">
        <v>876.707025</v>
      </c>
      <c s="64" r="AN202">
        <v>187.945604</v>
      </c>
      <c s="64" r="AO202">
        <v>118.444886</v>
      </c>
      <c s="64" r="AP202">
        <v>185.987838</v>
      </c>
      <c s="64" r="AQ202">
        <v>142.916969999999</v>
      </c>
      <c s="64" r="AR202">
        <v>108.676934</v>
      </c>
      <c s="64" r="AS202">
        <v>109.303385</v>
      </c>
      <c s="64" r="AT202">
        <v>23.431407</v>
      </c>
      <c s="64" r="AU202">
        <v>224.164289</v>
      </c>
      <c s="64" r="AV202">
        <v>464.011592</v>
      </c>
      <c s="64" r="AW202">
        <v>188.531144</v>
      </c>
      <c s="64" r="AX202">
        <v>1314.289618</v>
      </c>
      <c s="64" r="AY202">
        <v>3.91553299999999</v>
      </c>
      <c s="64" r="AZ202">
        <v>39.155334</v>
      </c>
      <c s="64" r="BA202">
        <v>46.986401</v>
      </c>
      <c s="64" r="BB202">
        <v>176.199004</v>
      </c>
      <c s="64" r="BC202">
        <v>266.256273</v>
      </c>
      <c s="64" r="BD202">
        <v>238.847539</v>
      </c>
      <c s="64" r="BE202">
        <v>337.988775999999</v>
      </c>
      <c s="64" r="BF202">
        <v>204.940757999999</v>
      </c>
      <c s="64" r="BG202">
        <v>1208.0</v>
      </c>
      <c s="64" r="BH202">
        <v>597.994174</v>
      </c>
      <c s="64" r="BI202">
        <v>3.91553299999999</v>
      </c>
      <c s="64" r="BJ202">
        <v>39.155334</v>
      </c>
      <c s="64" r="BK202">
        <v>27.4087339999999</v>
      </c>
      <c s="64" r="BL202">
        <v>70.479602</v>
      </c>
      <c s="64" r="BM202">
        <v>58.733001</v>
      </c>
      <c s="64" r="BN202">
        <v>191.861138</v>
      </c>
      <c s="64" r="BO202">
        <v>132.045696999999</v>
      </c>
      <c s="64" r="BP202">
        <v>74.3951349999999</v>
      </c>
      <c s="64" r="BQ202">
        <v>716.295443999999</v>
      </c>
      <c s="64" r="BR202">
        <v>0.0</v>
      </c>
      <c s="64" r="BS202">
        <v>0.0</v>
      </c>
      <c s="64" r="BT202">
        <v>19.577667</v>
      </c>
      <c s="64" r="BU202">
        <v>105.719402</v>
      </c>
      <c s="64" r="BV202">
        <v>207.523270999999</v>
      </c>
      <c s="64" r="BW202">
        <v>46.986401</v>
      </c>
      <c s="64" r="BX202">
        <v>205.943079</v>
      </c>
      <c s="64" r="BY202">
        <v>130.545623</v>
      </c>
      <c s="64" r="BZ202">
        <v>144.874737</v>
      </c>
      <c s="64" r="CA202">
        <v>0.0</v>
      </c>
      <c s="64" r="CB202">
        <v>0.0</v>
      </c>
      <c s="64" r="CC202">
        <v>0.0</v>
      </c>
      <c s="64" r="CD202">
        <v>3.91553299999999</v>
      </c>
      <c s="64" r="CE202">
        <v>23.4932009999999</v>
      </c>
      <c s="64" r="CF202">
        <v>39.155334</v>
      </c>
      <c s="64" r="CG202">
        <v>0.0</v>
      </c>
      <c s="64" r="CH202">
        <v>78.310668</v>
      </c>
      <c s="64" r="CI202">
        <v>696.96495</v>
      </c>
      <c s="64" r="CJ202">
        <v>3.91553299999999</v>
      </c>
      <c s="64" r="CK202">
        <v>23.4932009999999</v>
      </c>
      <c s="64" r="CL202">
        <v>35.239801</v>
      </c>
      <c s="64" r="CM202">
        <v>148.790269999999</v>
      </c>
      <c s="64" r="CN202">
        <v>207.523270999999</v>
      </c>
      <c s="64" r="CO202">
        <v>187.945604</v>
      </c>
      <c s="64" r="CP202">
        <v>0.0</v>
      </c>
      <c s="64" r="CQ202">
        <v>90.057269</v>
      </c>
      <c s="64" r="CR202">
        <v>472.449931999999</v>
      </c>
      <c s="64" r="CS202">
        <v>0.0</v>
      </c>
      <c s="64" r="CT202">
        <v>15.662134</v>
      </c>
      <c s="64" r="CU202">
        <v>11.7466</v>
      </c>
      <c s="64" r="CV202">
        <v>23.4932009999999</v>
      </c>
      <c s="64" r="CW202">
        <v>35.239801</v>
      </c>
      <c s="64" r="CX202">
        <v>11.7466</v>
      </c>
      <c s="64" r="CY202">
        <v>337.988775999999</v>
      </c>
      <c s="64" r="CZ202">
        <v>36.5728209999999</v>
      </c>
    </row>
    <row customHeight="1" r="203" ht="15.0">
      <c t="s" s="62" r="A203">
        <v>2628</v>
      </c>
      <c t="s" s="62" r="B203">
        <v>2629</v>
      </c>
      <c t="s" s="62" r="C203">
        <v>2630</v>
      </c>
      <c t="s" s="62" r="D203">
        <v>2631</v>
      </c>
      <c t="s" s="62" r="E203">
        <v>2632</v>
      </c>
      <c t="s" s="62" r="F203">
        <v>2633</v>
      </c>
      <c t="s" s="63" r="G203">
        <v>2634</v>
      </c>
      <c t="s" s="62" r="H203">
        <v>2635</v>
      </c>
      <c s="64" r="I203">
        <v>19305.0</v>
      </c>
      <c s="64" r="J203">
        <v>14963.0</v>
      </c>
      <c s="64" r="K203">
        <v>11433.0</v>
      </c>
      <c s="64" r="L203">
        <v>8600.0</v>
      </c>
      <c s="64" r="M203">
        <v>7613.0</v>
      </c>
      <c s="64" r="N203">
        <v>6687.0</v>
      </c>
      <c s="64" r="O203">
        <v>53.99</v>
      </c>
      <c s="64" r="P203">
        <v>3067.232233</v>
      </c>
      <c s="64" r="Q203">
        <v>2916.634974</v>
      </c>
      <c s="64" r="R203">
        <v>3534.71880599999</v>
      </c>
      <c s="64" r="S203">
        <v>4128.496175</v>
      </c>
      <c s="64" r="T203">
        <v>3779.267267</v>
      </c>
      <c s="64" r="U203">
        <v>1878.650544</v>
      </c>
      <c s="64" r="V203">
        <v>2610.0</v>
      </c>
      <c s="64" r="W203">
        <v>2450.0</v>
      </c>
      <c s="64" r="X203">
        <v>3261.0</v>
      </c>
      <c s="64" r="Y203">
        <v>3055.0</v>
      </c>
      <c s="64" r="Z203">
        <v>2492.0</v>
      </c>
      <c s="64" r="AA203">
        <v>1095.0</v>
      </c>
      <c s="64" r="AB203">
        <v>9530.120736</v>
      </c>
      <c s="64" r="AC203">
        <v>1651.396117</v>
      </c>
      <c s="64" r="AD203">
        <v>1583.891288</v>
      </c>
      <c s="64" r="AE203">
        <v>1686.97797199999</v>
      </c>
      <c s="64" r="AF203">
        <v>1977.218736</v>
      </c>
      <c s="64" r="AG203">
        <v>1823.958439</v>
      </c>
      <c s="64" r="AH203">
        <v>787.641182999999</v>
      </c>
      <c s="64" r="AI203">
        <v>19.037002</v>
      </c>
      <c s="64" r="AJ203">
        <v>2244.365804</v>
      </c>
      <c s="64" r="AK203">
        <v>5401.417059</v>
      </c>
      <c s="64" r="AL203">
        <v>1884.337874</v>
      </c>
      <c s="64" r="AM203">
        <v>9774.87926399999</v>
      </c>
      <c s="64" r="AN203">
        <v>1415.83611599999</v>
      </c>
      <c s="64" r="AO203">
        <v>1332.743686</v>
      </c>
      <c s="64" r="AP203">
        <v>1847.74083399999</v>
      </c>
      <c s="64" r="AQ203">
        <v>2151.27743999999</v>
      </c>
      <c s="64" r="AR203">
        <v>1955.308829</v>
      </c>
      <c s="64" r="AS203">
        <v>957.724609999999</v>
      </c>
      <c s="64" r="AT203">
        <v>114.24775</v>
      </c>
      <c s="64" r="AU203">
        <v>1959.804769</v>
      </c>
      <c s="64" r="AV203">
        <v>5633.01195</v>
      </c>
      <c s="64" r="AW203">
        <v>2182.06254499999</v>
      </c>
      <c s="64" r="AX203">
        <v>16247.767656</v>
      </c>
      <c s="64" r="AY203">
        <v>139.606983</v>
      </c>
      <c s="64" r="AZ203">
        <v>799.605097</v>
      </c>
      <c s="64" r="BA203">
        <v>1147.673923</v>
      </c>
      <c s="64" r="BB203">
        <v>2004.71478699999</v>
      </c>
      <c s="64" r="BC203">
        <v>2965.346731</v>
      </c>
      <c s="64" r="BD203">
        <v>1601.09761</v>
      </c>
      <c s="64" r="BE203">
        <v>5442.085011</v>
      </c>
      <c s="64" r="BF203">
        <v>2147.637514</v>
      </c>
      <c s="64" r="BG203">
        <v>12368.0</v>
      </c>
      <c s="64" r="BH203">
        <v>7877.72462999999</v>
      </c>
      <c s="64" r="BI203">
        <v>105.465269</v>
      </c>
      <c s="64" r="BJ203">
        <v>522.413954999999</v>
      </c>
      <c s="64" r="BK203">
        <v>748.872865</v>
      </c>
      <c s="64" r="BL203">
        <v>932.31403</v>
      </c>
      <c s="64" r="BM203">
        <v>744.364831999999</v>
      </c>
      <c s="64" r="BN203">
        <v>1388.465359</v>
      </c>
      <c s="64" r="BO203">
        <v>2680.630418</v>
      </c>
      <c s="64" r="BP203">
        <v>755.197903</v>
      </c>
      <c s="64" r="BQ203">
        <v>8370.043025</v>
      </c>
      <c s="64" r="BR203">
        <v>34.141714</v>
      </c>
      <c s="64" r="BS203">
        <v>277.191142</v>
      </c>
      <c s="64" r="BT203">
        <v>398.801057</v>
      </c>
      <c s="64" r="BU203">
        <v>1072.400757</v>
      </c>
      <c s="64" r="BV203">
        <v>2220.98189899999</v>
      </c>
      <c s="64" r="BW203">
        <v>212.632251</v>
      </c>
      <c s="64" r="BX203">
        <v>2761.45459299999</v>
      </c>
      <c s="64" r="BY203">
        <v>1392.439611</v>
      </c>
      <c s="64" r="BZ203">
        <v>2018.84203</v>
      </c>
      <c s="64" r="CA203">
        <v>4.77126499999999</v>
      </c>
      <c s="64" r="CB203">
        <v>42.308407</v>
      </c>
      <c s="64" r="CC203">
        <v>4.27393499999999</v>
      </c>
      <c s="64" r="CD203">
        <v>128.416732</v>
      </c>
      <c s="64" r="CE203">
        <v>371.968407</v>
      </c>
      <c s="64" r="CF203">
        <v>364.032537999999</v>
      </c>
      <c s="64" r="CG203">
        <v>0.0</v>
      </c>
      <c s="64" r="CH203">
        <v>1103.070746</v>
      </c>
      <c s="64" r="CI203">
        <v>7124.258264</v>
      </c>
      <c s="64" r="CJ203">
        <v>93.8293489999999</v>
      </c>
      <c s="64" r="CK203">
        <v>623.842379</v>
      </c>
      <c s="64" r="CL203">
        <v>863.538095</v>
      </c>
      <c s="64" r="CM203">
        <v>1603.59716699999</v>
      </c>
      <c s="64" r="CN203">
        <v>2240.811529</v>
      </c>
      <c s="64" r="CO203">
        <v>1074.391515</v>
      </c>
      <c s="64" r="CP203">
        <v>82.99379</v>
      </c>
      <c s="64" r="CQ203">
        <v>541.25444</v>
      </c>
      <c s="64" r="CR203">
        <v>7104.667362</v>
      </c>
      <c s="64" r="CS203">
        <v>41.0063689999999</v>
      </c>
      <c s="64" r="CT203">
        <v>133.454311999999</v>
      </c>
      <c s="64" r="CU203">
        <v>279.861892</v>
      </c>
      <c s="64" r="CV203">
        <v>272.700888</v>
      </c>
      <c s="64" r="CW203">
        <v>352.566794</v>
      </c>
      <c s="64" r="CX203">
        <v>162.673555999999</v>
      </c>
      <c s="64" r="CY203">
        <v>5359.091222</v>
      </c>
      <c s="64" r="CZ203">
        <v>503.312327999999</v>
      </c>
    </row>
    <row customHeight="1" r="204" ht="15.0">
      <c t="s" s="62" r="A204">
        <v>2636</v>
      </c>
      <c t="s" s="62" r="B204">
        <v>2637</v>
      </c>
      <c t="s" s="62" r="C204">
        <v>2638</v>
      </c>
      <c t="s" s="62" r="D204">
        <v>2639</v>
      </c>
      <c t="s" s="62" r="E204">
        <v>2640</v>
      </c>
      <c t="s" s="62" r="F204">
        <v>2641</v>
      </c>
      <c t="s" s="63" r="G204">
        <v>2642</v>
      </c>
      <c t="s" s="62" r="H204">
        <v>2643</v>
      </c>
      <c s="64" r="I204">
        <v>8933.0</v>
      </c>
      <c s="64" r="J204">
        <v>8134.0</v>
      </c>
      <c s="64" r="K204">
        <v>6974.0</v>
      </c>
      <c s="64" r="L204">
        <v>5584.0</v>
      </c>
      <c s="64" r="M204">
        <v>3949.0</v>
      </c>
      <c s="64" r="N204">
        <v>2272.0</v>
      </c>
      <c s="64" r="O204">
        <v>9.26</v>
      </c>
      <c s="64" r="P204">
        <v>1594.33509299999</v>
      </c>
      <c s="64" r="Q204">
        <v>1681.59756999999</v>
      </c>
      <c s="64" r="R204">
        <v>1804.44824399999</v>
      </c>
      <c s="64" r="S204">
        <v>1967.515595</v>
      </c>
      <c s="64" r="T204">
        <v>1335.80985</v>
      </c>
      <c s="64" r="U204">
        <v>549.293646999999</v>
      </c>
      <c s="64" r="V204">
        <v>1672.0</v>
      </c>
      <c s="64" r="W204">
        <v>1578.0</v>
      </c>
      <c s="64" r="X204">
        <v>1931.0</v>
      </c>
      <c s="64" r="Y204">
        <v>1828.0</v>
      </c>
      <c s="64" r="Z204">
        <v>798.0</v>
      </c>
      <c s="64" r="AA204">
        <v>327.0</v>
      </c>
      <c s="64" r="AB204">
        <v>4262.686882</v>
      </c>
      <c s="64" r="AC204">
        <v>812.9296</v>
      </c>
      <c s="64" r="AD204">
        <v>804.695341999999</v>
      </c>
      <c s="64" r="AE204">
        <v>864.692595999999</v>
      </c>
      <c s="64" r="AF204">
        <v>944.293571</v>
      </c>
      <c s="64" r="AG204">
        <v>621.820846999999</v>
      </c>
      <c s="64" r="AH204">
        <v>205.926216</v>
      </c>
      <c s="64" r="AI204">
        <v>8.32870999999999</v>
      </c>
      <c s="64" r="AJ204">
        <v>1093.617762</v>
      </c>
      <c s="64" r="AK204">
        <v>2609.691611</v>
      </c>
      <c s="64" r="AL204">
        <v>559.377508</v>
      </c>
      <c s="64" r="AM204">
        <v>4670.313118</v>
      </c>
      <c s="64" r="AN204">
        <v>781.405492999999</v>
      </c>
      <c s="64" r="AO204">
        <v>876.902229</v>
      </c>
      <c s="64" r="AP204">
        <v>939.755647999999</v>
      </c>
      <c s="64" r="AQ204">
        <v>1023.222024</v>
      </c>
      <c s="64" r="AR204">
        <v>713.989003</v>
      </c>
      <c s="64" r="AS204">
        <v>302.750723999999</v>
      </c>
      <c s="64" r="AT204">
        <v>32.287998</v>
      </c>
      <c s="64" r="AU204">
        <v>1069.447071</v>
      </c>
      <c s="64" r="AV204">
        <v>2891.587704</v>
      </c>
      <c s="64" r="AW204">
        <v>709.278342999999</v>
      </c>
      <c s="64" r="AX204">
        <v>7318.833474</v>
      </c>
      <c s="64" r="AY204">
        <v>7.403298</v>
      </c>
      <c s="64" r="AZ204">
        <v>166.574206</v>
      </c>
      <c s="64" r="BA204">
        <v>960.219377</v>
      </c>
      <c s="64" r="BB204">
        <v>1481.853433</v>
      </c>
      <c s="64" r="BC204">
        <v>1386.68420199999</v>
      </c>
      <c s="64" r="BD204">
        <v>699.910122</v>
      </c>
      <c s="64" r="BE204">
        <v>1653.754334</v>
      </c>
      <c s="64" r="BF204">
        <v>962.434502999999</v>
      </c>
      <c s="64" r="BG204">
        <v>6505.0</v>
      </c>
      <c s="64" r="BH204">
        <v>3486.92825899999</v>
      </c>
      <c s="64" r="BI204">
        <v>7.403298</v>
      </c>
      <c s="64" r="BJ204">
        <v>103.646173</v>
      </c>
      <c s="64" r="BK204">
        <v>627.070964</v>
      </c>
      <c s="64" r="BL204">
        <v>703.313314999999</v>
      </c>
      <c s="64" r="BM204">
        <v>332.132864999999</v>
      </c>
      <c s="64" r="BN204">
        <v>603.667246999999</v>
      </c>
      <c s="64" r="BO204">
        <v>755.822613</v>
      </c>
      <c s="64" r="BP204">
        <v>353.871783999999</v>
      </c>
      <c s="64" r="BQ204">
        <v>3831.905216</v>
      </c>
      <c s="64" r="BR204">
        <v>0.0</v>
      </c>
      <c s="64" r="BS204">
        <v>62.9280329999999</v>
      </c>
      <c s="64" r="BT204">
        <v>333.148412</v>
      </c>
      <c s="64" r="BU204">
        <v>778.540118</v>
      </c>
      <c s="64" r="BV204">
        <v>1054.551337</v>
      </c>
      <c s="64" r="BW204">
        <v>96.2428749999999</v>
      </c>
      <c s="64" r="BX204">
        <v>897.931721</v>
      </c>
      <c s="64" r="BY204">
        <v>608.562719</v>
      </c>
      <c s="64" r="BZ204">
        <v>1103.097166</v>
      </c>
      <c s="64" r="CA204">
        <v>0.0</v>
      </c>
      <c s="64" r="CB204">
        <v>0.0</v>
      </c>
      <c s="64" r="CC204">
        <v>26.508455</v>
      </c>
      <c s="64" r="CD204">
        <v>114.75112</v>
      </c>
      <c s="64" r="CE204">
        <v>218.397292999999</v>
      </c>
      <c s="64" r="CF204">
        <v>151.767609999999</v>
      </c>
      <c s="64" r="CG204">
        <v>0.0</v>
      </c>
      <c s="64" r="CH204">
        <v>591.672688999999</v>
      </c>
      <c s="64" r="CI204">
        <v>3850.369995</v>
      </c>
      <c s="64" r="CJ204">
        <v>3.701649</v>
      </c>
      <c s="64" r="CK204">
        <v>136.961014</v>
      </c>
      <c s="64" r="CL204">
        <v>752.031663999999</v>
      </c>
      <c s="64" r="CM204">
        <v>1174.61656399999</v>
      </c>
      <c s="64" r="CN204">
        <v>1042.430843</v>
      </c>
      <c s="64" r="CO204">
        <v>503.722722999999</v>
      </c>
      <c s="64" r="CP204">
        <v>11.1049469999999</v>
      </c>
      <c s="64" r="CQ204">
        <v>225.800591</v>
      </c>
      <c s="64" r="CR204">
        <v>2365.36631399999</v>
      </c>
      <c s="64" r="CS204">
        <v>3.701649</v>
      </c>
      <c s="64" r="CT204">
        <v>29.613192</v>
      </c>
      <c s="64" r="CU204">
        <v>181.679258</v>
      </c>
      <c s="64" r="CV204">
        <v>192.485749</v>
      </c>
      <c s="64" r="CW204">
        <v>125.856067</v>
      </c>
      <c s="64" r="CX204">
        <v>44.4197879999999</v>
      </c>
      <c s="64" r="CY204">
        <v>1642.649386</v>
      </c>
      <c s="64" r="CZ204">
        <v>144.961223999999</v>
      </c>
    </row>
    <row customHeight="1" r="205" ht="15.0">
      <c t="s" s="62" r="A205">
        <v>2644</v>
      </c>
      <c t="s" s="62" r="B205">
        <v>2645</v>
      </c>
      <c t="s" s="62" r="C205">
        <v>2646</v>
      </c>
      <c t="s" s="62" r="D205">
        <v>2647</v>
      </c>
      <c t="s" s="62" r="E205">
        <v>2648</v>
      </c>
      <c t="s" s="62" r="F205">
        <v>2649</v>
      </c>
      <c t="s" s="63" r="G205">
        <v>2650</v>
      </c>
      <c t="s" s="62" r="H205">
        <v>2651</v>
      </c>
      <c s="64" r="I205">
        <v>795.0</v>
      </c>
      <c s="64" r="J205">
        <v>732.0</v>
      </c>
      <c s="64" r="K205">
        <v>729.0</v>
      </c>
      <c s="64" r="L205">
        <v>647.0</v>
      </c>
      <c s="64" r="M205">
        <v>504.0</v>
      </c>
      <c s="64" r="N205">
        <v>552.0</v>
      </c>
      <c s="64" r="O205">
        <v>10.21</v>
      </c>
      <c s="64" r="P205">
        <v>151.0</v>
      </c>
      <c s="64" r="Q205">
        <v>117.0</v>
      </c>
      <c s="64" r="R205">
        <v>176.0</v>
      </c>
      <c s="64" r="S205">
        <v>188.0</v>
      </c>
      <c s="64" r="T205">
        <v>104.0</v>
      </c>
      <c s="64" r="U205">
        <v>59.0</v>
      </c>
      <c s="64" r="V205">
        <v>146.0</v>
      </c>
      <c s="64" r="W205">
        <v>121.0</v>
      </c>
      <c s="64" r="X205">
        <v>177.0</v>
      </c>
      <c s="64" r="Y205">
        <v>151.0</v>
      </c>
      <c s="64" r="Z205">
        <v>99.0</v>
      </c>
      <c s="64" r="AA205">
        <v>38.0</v>
      </c>
      <c s="64" r="AB205">
        <v>400.0</v>
      </c>
      <c s="64" r="AC205">
        <v>77.0</v>
      </c>
      <c s="64" r="AD205">
        <v>59.0</v>
      </c>
      <c s="64" r="AE205">
        <v>92.0</v>
      </c>
      <c s="64" r="AF205">
        <v>96.0</v>
      </c>
      <c s="64" r="AG205">
        <v>55.0</v>
      </c>
      <c s="64" r="AH205">
        <v>21.0</v>
      </c>
      <c s="64" r="AI205">
        <v>0.0</v>
      </c>
      <c s="64" r="AJ205">
        <v>98.0</v>
      </c>
      <c s="64" r="AK205">
        <v>258.0</v>
      </c>
      <c s="64" r="AL205">
        <v>44.0</v>
      </c>
      <c s="64" r="AM205">
        <v>395.0</v>
      </c>
      <c s="64" r="AN205">
        <v>74.0</v>
      </c>
      <c s="64" r="AO205">
        <v>58.0</v>
      </c>
      <c s="64" r="AP205">
        <v>84.0</v>
      </c>
      <c s="64" r="AQ205">
        <v>92.0</v>
      </c>
      <c s="64" r="AR205">
        <v>49.0</v>
      </c>
      <c s="64" r="AS205">
        <v>36.0</v>
      </c>
      <c s="64" r="AT205">
        <v>2.0</v>
      </c>
      <c s="64" r="AU205">
        <v>93.0</v>
      </c>
      <c s="64" r="AV205">
        <v>237.0</v>
      </c>
      <c s="64" r="AW205">
        <v>65.0</v>
      </c>
      <c s="64" r="AX205">
        <v>620.0</v>
      </c>
      <c s="64" r="AY205">
        <v>20.0</v>
      </c>
      <c s="64" r="AZ205">
        <v>32.0</v>
      </c>
      <c s="64" r="BA205">
        <v>68.0</v>
      </c>
      <c s="64" r="BB205">
        <v>116.0</v>
      </c>
      <c s="64" r="BC205">
        <v>84.0</v>
      </c>
      <c s="64" r="BD205">
        <v>88.0</v>
      </c>
      <c s="64" r="BE205">
        <v>140.0</v>
      </c>
      <c s="64" r="BF205">
        <v>72.0</v>
      </c>
      <c s="64" r="BG205">
        <v>576.0</v>
      </c>
      <c s="64" r="BH205">
        <v>324.0</v>
      </c>
      <c s="64" r="BI205">
        <v>16.0</v>
      </c>
      <c s="64" r="BJ205">
        <v>28.0</v>
      </c>
      <c s="64" r="BK205">
        <v>28.0</v>
      </c>
      <c s="64" r="BL205">
        <v>52.0</v>
      </c>
      <c s="64" r="BM205">
        <v>24.0</v>
      </c>
      <c s="64" r="BN205">
        <v>76.0</v>
      </c>
      <c s="64" r="BO205">
        <v>72.0</v>
      </c>
      <c s="64" r="BP205">
        <v>28.0</v>
      </c>
      <c s="64" r="BQ205">
        <v>296.0</v>
      </c>
      <c s="64" r="BR205">
        <v>4.0</v>
      </c>
      <c s="64" r="BS205">
        <v>4.0</v>
      </c>
      <c s="64" r="BT205">
        <v>40.0</v>
      </c>
      <c s="64" r="BU205">
        <v>64.0</v>
      </c>
      <c s="64" r="BV205">
        <v>60.0</v>
      </c>
      <c s="64" r="BW205">
        <v>12.0</v>
      </c>
      <c s="64" r="BX205">
        <v>68.0</v>
      </c>
      <c s="64" r="BY205">
        <v>44.0</v>
      </c>
      <c s="64" r="BZ205">
        <v>48.0</v>
      </c>
      <c s="64" r="CA205">
        <v>0.0</v>
      </c>
      <c s="64" r="CB205">
        <v>0.0</v>
      </c>
      <c s="64" r="CC205">
        <v>0.0</v>
      </c>
      <c s="64" r="CD205">
        <v>0.0</v>
      </c>
      <c s="64" r="CE205">
        <v>4.0</v>
      </c>
      <c s="64" r="CF205">
        <v>20.0</v>
      </c>
      <c s="64" r="CG205">
        <v>0.0</v>
      </c>
      <c s="64" r="CH205">
        <v>24.0</v>
      </c>
      <c s="64" r="CI205">
        <v>360.0</v>
      </c>
      <c s="64" r="CJ205">
        <v>16.0</v>
      </c>
      <c s="64" r="CK205">
        <v>20.0</v>
      </c>
      <c s="64" r="CL205">
        <v>56.0</v>
      </c>
      <c s="64" r="CM205">
        <v>104.0</v>
      </c>
      <c s="64" r="CN205">
        <v>72.0</v>
      </c>
      <c s="64" r="CO205">
        <v>60.0</v>
      </c>
      <c s="64" r="CP205">
        <v>0.0</v>
      </c>
      <c s="64" r="CQ205">
        <v>32.0</v>
      </c>
      <c s="64" r="CR205">
        <v>212.0</v>
      </c>
      <c s="64" r="CS205">
        <v>4.0</v>
      </c>
      <c s="64" r="CT205">
        <v>12.0</v>
      </c>
      <c s="64" r="CU205">
        <v>12.0</v>
      </c>
      <c s="64" r="CV205">
        <v>12.0</v>
      </c>
      <c s="64" r="CW205">
        <v>8.0</v>
      </c>
      <c s="64" r="CX205">
        <v>8.0</v>
      </c>
      <c s="64" r="CY205">
        <v>140.0</v>
      </c>
      <c s="64" r="CZ205">
        <v>16.0</v>
      </c>
    </row>
    <row customHeight="1" r="206" ht="15.0">
      <c t="s" s="62" r="A206">
        <v>2652</v>
      </c>
      <c t="s" s="62" r="B206">
        <v>2653</v>
      </c>
      <c t="s" s="62" r="C206">
        <v>2654</v>
      </c>
      <c t="s" s="62" r="D206">
        <v>2655</v>
      </c>
      <c t="s" s="62" r="E206">
        <v>2656</v>
      </c>
      <c t="s" s="62" r="F206">
        <v>2657</v>
      </c>
      <c t="s" s="63" r="G206">
        <v>2658</v>
      </c>
      <c t="s" s="62" r="H206">
        <v>2659</v>
      </c>
      <c s="64" r="I206">
        <v>1337.0</v>
      </c>
      <c s="64" r="J206">
        <v>741.0</v>
      </c>
      <c s="64" r="K206">
        <v>721.0</v>
      </c>
      <c s="64" r="L206">
        <v>714.0</v>
      </c>
      <c s="64" r="M206">
        <v>692.0</v>
      </c>
      <c s="64" r="N206">
        <v>727.0</v>
      </c>
      <c s="64" r="O206">
        <v>57.64</v>
      </c>
      <c s="64" r="P206">
        <v>365.0</v>
      </c>
      <c s="64" r="Q206">
        <v>164.0</v>
      </c>
      <c s="64" r="R206">
        <v>345.0</v>
      </c>
      <c s="64" r="S206">
        <v>207.0</v>
      </c>
      <c s="64" r="T206">
        <v>175.0</v>
      </c>
      <c s="64" r="U206">
        <v>81.0</v>
      </c>
      <c s="64" r="V206">
        <v>117.0</v>
      </c>
      <c s="64" r="W206">
        <v>86.0</v>
      </c>
      <c s="64" r="X206">
        <v>146.0</v>
      </c>
      <c s="64" r="Y206">
        <v>147.0</v>
      </c>
      <c s="64" r="Z206">
        <v>143.0</v>
      </c>
      <c s="64" r="AA206">
        <v>102.0</v>
      </c>
      <c s="64" r="AB206">
        <v>660.0</v>
      </c>
      <c s="64" r="AC206">
        <v>182.0</v>
      </c>
      <c s="64" r="AD206">
        <v>84.0</v>
      </c>
      <c s="64" r="AE206">
        <v>169.0</v>
      </c>
      <c s="64" r="AF206">
        <v>112.0</v>
      </c>
      <c s="64" r="AG206">
        <v>83.0</v>
      </c>
      <c s="64" r="AH206">
        <v>28.0</v>
      </c>
      <c s="64" r="AI206">
        <v>2.0</v>
      </c>
      <c s="64" r="AJ206">
        <v>217.0</v>
      </c>
      <c s="64" r="AK206">
        <v>364.0</v>
      </c>
      <c s="64" r="AL206">
        <v>79.0</v>
      </c>
      <c s="64" r="AM206">
        <v>677.0</v>
      </c>
      <c s="64" r="AN206">
        <v>183.0</v>
      </c>
      <c s="64" r="AO206">
        <v>80.0</v>
      </c>
      <c s="64" r="AP206">
        <v>176.0</v>
      </c>
      <c s="64" r="AQ206">
        <v>95.0</v>
      </c>
      <c s="64" r="AR206">
        <v>92.0</v>
      </c>
      <c s="64" r="AS206">
        <v>49.0</v>
      </c>
      <c s="64" r="AT206">
        <v>2.0</v>
      </c>
      <c s="64" r="AU206">
        <v>208.0</v>
      </c>
      <c s="64" r="AV206">
        <v>357.0</v>
      </c>
      <c s="64" r="AW206">
        <v>112.0</v>
      </c>
      <c s="64" r="AX206">
        <v>972.0</v>
      </c>
      <c s="64" r="AY206">
        <v>8.0</v>
      </c>
      <c s="64" r="AZ206">
        <v>40.0</v>
      </c>
      <c s="64" r="BA206">
        <v>48.0</v>
      </c>
      <c s="64" r="BB206">
        <v>176.0</v>
      </c>
      <c s="64" r="BC206">
        <v>140.0</v>
      </c>
      <c s="64" r="BD206">
        <v>128.0</v>
      </c>
      <c s="64" r="BE206">
        <v>264.0</v>
      </c>
      <c s="64" r="BF206">
        <v>168.0</v>
      </c>
      <c s="64" r="BG206">
        <v>628.0</v>
      </c>
      <c s="64" r="BH206">
        <v>472.0</v>
      </c>
      <c s="64" r="BI206">
        <v>4.0</v>
      </c>
      <c s="64" r="BJ206">
        <v>32.0</v>
      </c>
      <c s="64" r="BK206">
        <v>24.0</v>
      </c>
      <c s="64" r="BL206">
        <v>84.0</v>
      </c>
      <c s="64" r="BM206">
        <v>36.0</v>
      </c>
      <c s="64" r="BN206">
        <v>96.0</v>
      </c>
      <c s="64" r="BO206">
        <v>120.0</v>
      </c>
      <c s="64" r="BP206">
        <v>76.0</v>
      </c>
      <c s="64" r="BQ206">
        <v>500.0</v>
      </c>
      <c s="64" r="BR206">
        <v>4.0</v>
      </c>
      <c s="64" r="BS206">
        <v>8.0</v>
      </c>
      <c s="64" r="BT206">
        <v>24.0</v>
      </c>
      <c s="64" r="BU206">
        <v>92.0</v>
      </c>
      <c s="64" r="BV206">
        <v>104.0</v>
      </c>
      <c s="64" r="BW206">
        <v>32.0</v>
      </c>
      <c s="64" r="BX206">
        <v>144.0</v>
      </c>
      <c s="64" r="BY206">
        <v>92.0</v>
      </c>
      <c s="64" r="BZ206">
        <v>100.0</v>
      </c>
      <c s="64" r="CA206">
        <v>0.0</v>
      </c>
      <c s="64" r="CB206">
        <v>4.0</v>
      </c>
      <c s="64" r="CC206">
        <v>0.0</v>
      </c>
      <c s="64" r="CD206">
        <v>0.0</v>
      </c>
      <c s="64" r="CE206">
        <v>4.0</v>
      </c>
      <c s="64" r="CF206">
        <v>12.0</v>
      </c>
      <c s="64" r="CG206">
        <v>0.0</v>
      </c>
      <c s="64" r="CH206">
        <v>80.0</v>
      </c>
      <c s="64" r="CI206">
        <v>540.0</v>
      </c>
      <c s="64" r="CJ206">
        <v>4.0</v>
      </c>
      <c s="64" r="CK206">
        <v>24.0</v>
      </c>
      <c s="64" r="CL206">
        <v>40.0</v>
      </c>
      <c s="64" r="CM206">
        <v>164.0</v>
      </c>
      <c s="64" r="CN206">
        <v>128.0</v>
      </c>
      <c s="64" r="CO206">
        <v>112.0</v>
      </c>
      <c s="64" r="CP206">
        <v>8.0</v>
      </c>
      <c s="64" r="CQ206">
        <v>60.0</v>
      </c>
      <c s="64" r="CR206">
        <v>332.0</v>
      </c>
      <c s="64" r="CS206">
        <v>4.0</v>
      </c>
      <c s="64" r="CT206">
        <v>12.0</v>
      </c>
      <c s="64" r="CU206">
        <v>8.0</v>
      </c>
      <c s="64" r="CV206">
        <v>12.0</v>
      </c>
      <c s="64" r="CW206">
        <v>8.0</v>
      </c>
      <c s="64" r="CX206">
        <v>4.0</v>
      </c>
      <c s="64" r="CY206">
        <v>256.0</v>
      </c>
      <c s="64" r="CZ206">
        <v>28.0</v>
      </c>
    </row>
    <row customHeight="1" r="207" ht="15.0">
      <c t="s" s="62" r="A207">
        <v>2660</v>
      </c>
      <c t="s" s="62" r="B207">
        <v>2661</v>
      </c>
      <c t="s" s="62" r="C207">
        <v>2662</v>
      </c>
      <c t="s" s="62" r="D207">
        <v>2663</v>
      </c>
      <c t="s" s="62" r="E207">
        <v>2664</v>
      </c>
      <c t="s" s="62" r="F207">
        <v>2665</v>
      </c>
      <c t="s" s="63" r="G207">
        <v>2666</v>
      </c>
      <c t="s" s="62" r="H207">
        <v>2667</v>
      </c>
      <c s="64" r="I207">
        <v>3235.0</v>
      </c>
      <c s="64" r="J207">
        <v>2325.0</v>
      </c>
      <c s="64" r="K207">
        <v>2072.0</v>
      </c>
      <c s="64" r="L207">
        <v>2048.0</v>
      </c>
      <c s="64" r="M207">
        <v>2290.0</v>
      </c>
      <c s="64" r="N207">
        <v>2063.0</v>
      </c>
      <c s="64" r="O207">
        <v>190.5</v>
      </c>
      <c s="64" r="P207">
        <v>577.0</v>
      </c>
      <c s="64" r="Q207">
        <v>370.0</v>
      </c>
      <c s="64" r="R207">
        <v>661.0</v>
      </c>
      <c s="64" r="S207">
        <v>627.0</v>
      </c>
      <c s="64" r="T207">
        <v>705.0</v>
      </c>
      <c s="64" r="U207">
        <v>295.0</v>
      </c>
      <c s="64" r="V207">
        <v>408.0</v>
      </c>
      <c s="64" r="W207">
        <v>392.0</v>
      </c>
      <c s="64" r="X207">
        <v>508.0</v>
      </c>
      <c s="64" r="Y207">
        <v>429.0</v>
      </c>
      <c s="64" r="Z207">
        <v>420.0</v>
      </c>
      <c s="64" r="AA207">
        <v>168.0</v>
      </c>
      <c s="64" r="AB207">
        <v>1590.0</v>
      </c>
      <c s="64" r="AC207">
        <v>283.0</v>
      </c>
      <c s="64" r="AD207">
        <v>187.0</v>
      </c>
      <c s="64" r="AE207">
        <v>345.0</v>
      </c>
      <c s="64" r="AF207">
        <v>305.0</v>
      </c>
      <c s="64" r="AG207">
        <v>350.0</v>
      </c>
      <c s="64" r="AH207">
        <v>116.0</v>
      </c>
      <c s="64" r="AI207">
        <v>4.0</v>
      </c>
      <c s="64" r="AJ207">
        <v>341.0</v>
      </c>
      <c s="64" r="AK207">
        <v>950.0</v>
      </c>
      <c s="64" r="AL207">
        <v>299.0</v>
      </c>
      <c s="64" r="AM207">
        <v>1645.0</v>
      </c>
      <c s="64" r="AN207">
        <v>294.0</v>
      </c>
      <c s="64" r="AO207">
        <v>183.0</v>
      </c>
      <c s="64" r="AP207">
        <v>316.0</v>
      </c>
      <c s="64" r="AQ207">
        <v>322.0</v>
      </c>
      <c s="64" r="AR207">
        <v>355.0</v>
      </c>
      <c s="64" r="AS207">
        <v>166.0</v>
      </c>
      <c s="64" r="AT207">
        <v>9.0</v>
      </c>
      <c s="64" r="AU207">
        <v>354.0</v>
      </c>
      <c s="64" r="AV207">
        <v>918.0</v>
      </c>
      <c s="64" r="AW207">
        <v>373.0</v>
      </c>
      <c s="64" r="AX207">
        <v>2672.0</v>
      </c>
      <c s="64" r="AY207">
        <v>8.0</v>
      </c>
      <c s="64" r="AZ207">
        <v>108.0</v>
      </c>
      <c s="64" r="BA207">
        <v>120.0</v>
      </c>
      <c s="64" r="BB207">
        <v>308.0</v>
      </c>
      <c s="64" r="BC207">
        <v>444.0</v>
      </c>
      <c s="64" r="BD207">
        <v>372.0</v>
      </c>
      <c s="64" r="BE207">
        <v>980.0</v>
      </c>
      <c s="64" r="BF207">
        <v>332.0</v>
      </c>
      <c s="64" r="BG207">
        <v>1936.0</v>
      </c>
      <c s="64" r="BH207">
        <v>1320.0</v>
      </c>
      <c s="64" r="BI207">
        <v>8.0</v>
      </c>
      <c s="64" r="BJ207">
        <v>60.0</v>
      </c>
      <c s="64" r="BK207">
        <v>80.0</v>
      </c>
      <c s="64" r="BL207">
        <v>176.0</v>
      </c>
      <c s="64" r="BM207">
        <v>80.0</v>
      </c>
      <c s="64" r="BN207">
        <v>320.0</v>
      </c>
      <c s="64" r="BO207">
        <v>496.0</v>
      </c>
      <c s="64" r="BP207">
        <v>100.0</v>
      </c>
      <c s="64" r="BQ207">
        <v>1352.0</v>
      </c>
      <c s="64" r="BR207">
        <v>0.0</v>
      </c>
      <c s="64" r="BS207">
        <v>48.0</v>
      </c>
      <c s="64" r="BT207">
        <v>40.0</v>
      </c>
      <c s="64" r="BU207">
        <v>132.0</v>
      </c>
      <c s="64" r="BV207">
        <v>364.0</v>
      </c>
      <c s="64" r="BW207">
        <v>52.0</v>
      </c>
      <c s="64" r="BX207">
        <v>484.0</v>
      </c>
      <c s="64" r="BY207">
        <v>232.0</v>
      </c>
      <c s="64" r="BZ207">
        <v>268.0</v>
      </c>
      <c s="64" r="CA207">
        <v>0.0</v>
      </c>
      <c s="64" r="CB207">
        <v>0.0</v>
      </c>
      <c s="64" r="CC207">
        <v>0.0</v>
      </c>
      <c s="64" r="CD207">
        <v>16.0</v>
      </c>
      <c s="64" r="CE207">
        <v>60.0</v>
      </c>
      <c s="64" r="CF207">
        <v>68.0</v>
      </c>
      <c s="64" r="CG207">
        <v>0.0</v>
      </c>
      <c s="64" r="CH207">
        <v>124.0</v>
      </c>
      <c s="64" r="CI207">
        <v>1084.0</v>
      </c>
      <c s="64" r="CJ207">
        <v>4.0</v>
      </c>
      <c s="64" r="CK207">
        <v>84.0</v>
      </c>
      <c s="64" r="CL207">
        <v>96.0</v>
      </c>
      <c s="64" r="CM207">
        <v>256.0</v>
      </c>
      <c s="64" r="CN207">
        <v>300.0</v>
      </c>
      <c s="64" r="CO207">
        <v>260.0</v>
      </c>
      <c s="64" r="CP207">
        <v>4.0</v>
      </c>
      <c s="64" r="CQ207">
        <v>80.0</v>
      </c>
      <c s="64" r="CR207">
        <v>1320.0</v>
      </c>
      <c s="64" r="CS207">
        <v>4.0</v>
      </c>
      <c s="64" r="CT207">
        <v>24.0</v>
      </c>
      <c s="64" r="CU207">
        <v>24.0</v>
      </c>
      <c s="64" r="CV207">
        <v>36.0</v>
      </c>
      <c s="64" r="CW207">
        <v>84.0</v>
      </c>
      <c s="64" r="CX207">
        <v>44.0</v>
      </c>
      <c s="64" r="CY207">
        <v>976.0</v>
      </c>
      <c s="64" r="CZ207">
        <v>128.0</v>
      </c>
    </row>
    <row customHeight="1" r="208" ht="15.0">
      <c t="s" s="62" r="A208">
        <v>2668</v>
      </c>
      <c t="s" s="62" r="B208">
        <v>2669</v>
      </c>
      <c t="s" s="62" r="C208">
        <v>2670</v>
      </c>
      <c t="s" s="62" r="D208">
        <v>2671</v>
      </c>
      <c t="s" s="62" r="E208">
        <v>2672</v>
      </c>
      <c t="s" s="62" r="F208">
        <v>2673</v>
      </c>
      <c t="s" s="63" r="G208">
        <v>2674</v>
      </c>
      <c t="s" s="62" r="H208">
        <v>2675</v>
      </c>
      <c s="64" r="I208">
        <v>497.0</v>
      </c>
      <c s="64" r="J208">
        <v>438.0</v>
      </c>
      <c s="64" r="K208">
        <v>438.0</v>
      </c>
      <c s="64" r="L208">
        <v>435.0</v>
      </c>
      <c s="64" r="M208">
        <v>508.0</v>
      </c>
      <c s="64" r="N208">
        <v>528.0</v>
      </c>
      <c s="64" r="O208">
        <v>7.09</v>
      </c>
      <c s="64" r="P208">
        <v>91.0</v>
      </c>
      <c s="64" r="Q208">
        <v>61.0</v>
      </c>
      <c s="64" r="R208">
        <v>95.0</v>
      </c>
      <c s="64" r="S208">
        <v>104.0</v>
      </c>
      <c s="64" r="T208">
        <v>82.0</v>
      </c>
      <c s="64" r="U208">
        <v>64.0</v>
      </c>
      <c s="64" r="V208">
        <v>61.0</v>
      </c>
      <c s="64" r="W208">
        <v>68.0</v>
      </c>
      <c s="64" r="X208">
        <v>81.0</v>
      </c>
      <c s="64" r="Y208">
        <v>93.0</v>
      </c>
      <c s="64" r="Z208">
        <v>93.0</v>
      </c>
      <c s="64" r="AA208">
        <v>42.0</v>
      </c>
      <c s="64" r="AB208">
        <v>231.0</v>
      </c>
      <c s="64" r="AC208">
        <v>37.0</v>
      </c>
      <c s="64" r="AD208">
        <v>30.0</v>
      </c>
      <c s="64" r="AE208">
        <v>45.0</v>
      </c>
      <c s="64" r="AF208">
        <v>56.0</v>
      </c>
      <c s="64" r="AG208">
        <v>34.0</v>
      </c>
      <c s="64" r="AH208">
        <v>26.0</v>
      </c>
      <c s="64" r="AI208">
        <v>3.0</v>
      </c>
      <c s="64" r="AJ208">
        <v>48.0</v>
      </c>
      <c s="64" r="AK208">
        <v>137.0</v>
      </c>
      <c s="64" r="AL208">
        <v>46.0</v>
      </c>
      <c s="64" r="AM208">
        <v>266.0</v>
      </c>
      <c s="64" r="AN208">
        <v>54.0</v>
      </c>
      <c s="64" r="AO208">
        <v>31.0</v>
      </c>
      <c s="64" r="AP208">
        <v>50.0</v>
      </c>
      <c s="64" r="AQ208">
        <v>48.0</v>
      </c>
      <c s="64" r="AR208">
        <v>48.0</v>
      </c>
      <c s="64" r="AS208">
        <v>33.0</v>
      </c>
      <c s="64" r="AT208">
        <v>2.0</v>
      </c>
      <c s="64" r="AU208">
        <v>65.0</v>
      </c>
      <c s="64" r="AV208">
        <v>140.0</v>
      </c>
      <c s="64" r="AW208">
        <v>61.0</v>
      </c>
      <c s="64" r="AX208">
        <v>404.0</v>
      </c>
      <c s="64" r="AY208">
        <v>12.0</v>
      </c>
      <c s="64" r="AZ208">
        <v>24.0</v>
      </c>
      <c s="64" r="BA208">
        <v>4.0</v>
      </c>
      <c s="64" r="BB208">
        <v>36.0</v>
      </c>
      <c s="64" r="BC208">
        <v>56.0</v>
      </c>
      <c s="64" r="BD208">
        <v>96.0</v>
      </c>
      <c s="64" r="BE208">
        <v>132.0</v>
      </c>
      <c s="64" r="BF208">
        <v>44.0</v>
      </c>
      <c s="64" r="BG208">
        <v>384.0</v>
      </c>
      <c s="64" r="BH208">
        <v>196.0</v>
      </c>
      <c s="64" r="BI208">
        <v>8.0</v>
      </c>
      <c s="64" r="BJ208">
        <v>20.0</v>
      </c>
      <c s="64" r="BK208">
        <v>0.0</v>
      </c>
      <c s="64" r="BL208">
        <v>16.0</v>
      </c>
      <c s="64" r="BM208">
        <v>4.0</v>
      </c>
      <c s="64" r="BN208">
        <v>72.0</v>
      </c>
      <c s="64" r="BO208">
        <v>64.0</v>
      </c>
      <c s="64" r="BP208">
        <v>12.0</v>
      </c>
      <c s="64" r="BQ208">
        <v>208.0</v>
      </c>
      <c s="64" r="BR208">
        <v>4.0</v>
      </c>
      <c s="64" r="BS208">
        <v>4.0</v>
      </c>
      <c s="64" r="BT208">
        <v>4.0</v>
      </c>
      <c s="64" r="BU208">
        <v>20.0</v>
      </c>
      <c s="64" r="BV208">
        <v>52.0</v>
      </c>
      <c s="64" r="BW208">
        <v>24.0</v>
      </c>
      <c s="64" r="BX208">
        <v>68.0</v>
      </c>
      <c s="64" r="BY208">
        <v>32.0</v>
      </c>
      <c s="64" r="BZ208">
        <v>44.0</v>
      </c>
      <c s="64" r="CA208">
        <v>0.0</v>
      </c>
      <c s="64" r="CB208">
        <v>0.0</v>
      </c>
      <c s="64" r="CC208">
        <v>0.0</v>
      </c>
      <c s="64" r="CD208">
        <v>4.0</v>
      </c>
      <c s="64" r="CE208">
        <v>0.0</v>
      </c>
      <c s="64" r="CF208">
        <v>16.0</v>
      </c>
      <c s="64" r="CG208">
        <v>0.0</v>
      </c>
      <c s="64" r="CH208">
        <v>24.0</v>
      </c>
      <c s="64" r="CI208">
        <v>204.0</v>
      </c>
      <c s="64" r="CJ208">
        <v>4.0</v>
      </c>
      <c s="64" r="CK208">
        <v>24.0</v>
      </c>
      <c s="64" r="CL208">
        <v>4.0</v>
      </c>
      <c s="64" r="CM208">
        <v>28.0</v>
      </c>
      <c s="64" r="CN208">
        <v>52.0</v>
      </c>
      <c s="64" r="CO208">
        <v>76.0</v>
      </c>
      <c s="64" r="CP208">
        <v>0.0</v>
      </c>
      <c s="64" r="CQ208">
        <v>16.0</v>
      </c>
      <c s="64" r="CR208">
        <v>156.0</v>
      </c>
      <c s="64" r="CS208">
        <v>8.0</v>
      </c>
      <c s="64" r="CT208">
        <v>0.0</v>
      </c>
      <c s="64" r="CU208">
        <v>0.0</v>
      </c>
      <c s="64" r="CV208">
        <v>4.0</v>
      </c>
      <c s="64" r="CW208">
        <v>4.0</v>
      </c>
      <c s="64" r="CX208">
        <v>4.0</v>
      </c>
      <c s="64" r="CY208">
        <v>132.0</v>
      </c>
      <c s="64" r="CZ208">
        <v>4.0</v>
      </c>
    </row>
    <row customHeight="1" r="209" ht="15.0">
      <c t="s" s="62" r="A209">
        <v>2676</v>
      </c>
      <c t="s" s="62" r="B209">
        <v>2677</v>
      </c>
      <c t="s" s="62" r="C209">
        <v>2678</v>
      </c>
      <c t="s" s="62" r="D209">
        <v>2679</v>
      </c>
      <c t="s" s="62" r="E209">
        <v>2680</v>
      </c>
      <c t="s" s="62" r="F209">
        <v>2681</v>
      </c>
      <c t="s" s="63" r="G209">
        <v>2682</v>
      </c>
      <c t="s" s="62" r="H209">
        <v>2683</v>
      </c>
      <c s="64" r="I209">
        <v>1280.0</v>
      </c>
      <c s="64" r="J209">
        <v>1161.0</v>
      </c>
      <c s="64" r="K209">
        <v>1158.0</v>
      </c>
      <c s="64" r="L209">
        <v>1076.0</v>
      </c>
      <c s="64" r="M209">
        <v>1000.0</v>
      </c>
      <c s="64" r="N209">
        <v>1025.0</v>
      </c>
      <c s="64" r="O209">
        <v>29.24</v>
      </c>
      <c s="64" r="P209">
        <v>229.626706</v>
      </c>
      <c s="64" r="Q209">
        <v>190.346955</v>
      </c>
      <c s="64" r="R209">
        <v>263.915175999999</v>
      </c>
      <c s="64" r="S209">
        <v>287.084635999999</v>
      </c>
      <c s="64" r="T209">
        <v>172.259893</v>
      </c>
      <c s="64" r="U209">
        <v>136.766634</v>
      </c>
      <c s="64" r="V209">
        <v>207.0</v>
      </c>
      <c s="64" r="W209">
        <v>181.0</v>
      </c>
      <c s="64" r="X209">
        <v>270.0</v>
      </c>
      <c s="64" r="Y209">
        <v>230.0</v>
      </c>
      <c s="64" r="Z209">
        <v>164.0</v>
      </c>
      <c s="64" r="AA209">
        <v>109.0</v>
      </c>
      <c s="64" r="AB209">
        <v>624.461729999999</v>
      </c>
      <c s="64" r="AC209">
        <v>118.854214</v>
      </c>
      <c s="64" r="AD209">
        <v>96.6845289999999</v>
      </c>
      <c s="64" r="AE209">
        <v>140.008937</v>
      </c>
      <c s="64" r="AF209">
        <v>128.943078</v>
      </c>
      <c s="64" r="AG209">
        <v>89.6557339999999</v>
      </c>
      <c s="64" r="AH209">
        <v>49.315463</v>
      </c>
      <c s="64" r="AI209">
        <v>0.999774999999999</v>
      </c>
      <c s="64" r="AJ209">
        <v>154.104492999999</v>
      </c>
      <c s="64" r="AK209">
        <v>376.725183</v>
      </c>
      <c s="64" r="AL209">
        <v>93.6320529999999</v>
      </c>
      <c s="64" r="AM209">
        <v>655.53827</v>
      </c>
      <c s="64" r="AN209">
        <v>110.772492</v>
      </c>
      <c s="64" r="AO209">
        <v>93.6624259999999</v>
      </c>
      <c s="64" r="AP209">
        <v>123.906239</v>
      </c>
      <c s="64" r="AQ209">
        <v>158.141558</v>
      </c>
      <c s="64" r="AR209">
        <v>82.6041589999999</v>
      </c>
      <c s="64" r="AS209">
        <v>74.4389139999999</v>
      </c>
      <c s="64" r="AT209">
        <v>12.012483</v>
      </c>
      <c s="64" r="AU209">
        <v>137.963829</v>
      </c>
      <c s="64" r="AV209">
        <v>384.784126</v>
      </c>
      <c s="64" r="AW209">
        <v>132.790314999999</v>
      </c>
      <c s="64" r="AX209">
        <v>1039.29984199999</v>
      </c>
      <c s="64" r="AY209">
        <v>8.058942</v>
      </c>
      <c s="64" r="AZ209">
        <v>44.3241829999999</v>
      </c>
      <c s="64" r="BA209">
        <v>16.117885</v>
      </c>
      <c s="64" r="BB209">
        <v>153.119904999999</v>
      </c>
      <c s="64" r="BC209">
        <v>213.5316</v>
      </c>
      <c s="64" r="BD209">
        <v>213.561972999999</v>
      </c>
      <c s="64" r="BE209">
        <v>281.820003999999</v>
      </c>
      <c s="64" r="BF209">
        <v>108.76535</v>
      </c>
      <c s="64" r="BG209">
        <v>924.0</v>
      </c>
      <c s="64" r="BH209">
        <v>499.56331</v>
      </c>
      <c s="64" r="BI209">
        <v>8.058942</v>
      </c>
      <c s="64" r="BJ209">
        <v>32.2357689999999</v>
      </c>
      <c s="64" r="BK209">
        <v>8.058942</v>
      </c>
      <c s="64" r="BL209">
        <v>84.6188949999999</v>
      </c>
      <c s="64" r="BM209">
        <v>36.2348679999999</v>
      </c>
      <c s="64" r="BN209">
        <v>153.119904999999</v>
      </c>
      <c s="64" r="BO209">
        <v>124.883234</v>
      </c>
      <c s="64" r="BP209">
        <v>52.352753</v>
      </c>
      <c s="64" r="BQ209">
        <v>539.736532</v>
      </c>
      <c s="64" r="BR209">
        <v>0.0</v>
      </c>
      <c s="64" r="BS209">
        <v>12.088414</v>
      </c>
      <c s="64" r="BT209">
        <v>8.058942</v>
      </c>
      <c s="64" r="BU209">
        <v>68.5010099999999</v>
      </c>
      <c s="64" r="BV209">
        <v>177.296731999999</v>
      </c>
      <c s="64" r="BW209">
        <v>60.4420679999999</v>
      </c>
      <c s="64" r="BX209">
        <v>156.93677</v>
      </c>
      <c s="64" r="BY209">
        <v>56.4125969999999</v>
      </c>
      <c s="64" r="BZ209">
        <v>137.002019999999</v>
      </c>
      <c s="64" r="CA209">
        <v>0.0</v>
      </c>
      <c s="64" r="CB209">
        <v>4.029471</v>
      </c>
      <c s="64" r="CC209">
        <v>0.0</v>
      </c>
      <c s="64" r="CD209">
        <v>4.029471</v>
      </c>
      <c s="64" r="CE209">
        <v>24.1768269999999</v>
      </c>
      <c s="64" r="CF209">
        <v>36.265241</v>
      </c>
      <c s="64" r="CG209">
        <v>0.0</v>
      </c>
      <c s="64" r="CH209">
        <v>68.5010099999999</v>
      </c>
      <c s="64" r="CI209">
        <v>576.153634</v>
      </c>
      <c s="64" r="CJ209">
        <v>8.058942</v>
      </c>
      <c s="64" r="CK209">
        <v>36.265241</v>
      </c>
      <c s="64" r="CL209">
        <v>12.088414</v>
      </c>
      <c s="64" r="CM209">
        <v>141.031490999999</v>
      </c>
      <c s="64" r="CN209">
        <v>165.177945999999</v>
      </c>
      <c s="64" r="CO209">
        <v>173.267260999999</v>
      </c>
      <c s="64" r="CP209">
        <v>8.058942</v>
      </c>
      <c s="64" r="CQ209">
        <v>32.2053969999999</v>
      </c>
      <c s="64" r="CR209">
        <v>326.144186999999</v>
      </c>
      <c s="64" r="CS209">
        <v>0.0</v>
      </c>
      <c s="64" r="CT209">
        <v>4.029471</v>
      </c>
      <c s="64" r="CU209">
        <v>4.029471</v>
      </c>
      <c s="64" r="CV209">
        <v>8.058942</v>
      </c>
      <c s="64" r="CW209">
        <v>24.1768269999999</v>
      </c>
      <c s="64" r="CX209">
        <v>4.029471</v>
      </c>
      <c s="64" r="CY209">
        <v>273.761061999999</v>
      </c>
      <c s="64" r="CZ209">
        <v>8.058942</v>
      </c>
    </row>
    <row customHeight="1" r="210" ht="15.0">
      <c t="s" s="62" r="A210">
        <v>2684</v>
      </c>
      <c t="s" s="62" r="B210">
        <v>2685</v>
      </c>
      <c t="s" s="62" r="C210">
        <v>2686</v>
      </c>
      <c t="s" s="62" r="D210">
        <v>2687</v>
      </c>
      <c t="s" s="62" r="E210">
        <v>2688</v>
      </c>
      <c t="s" s="62" r="F210">
        <v>2689</v>
      </c>
      <c t="s" s="63" r="G210">
        <v>2690</v>
      </c>
      <c t="s" s="62" r="H210">
        <v>2691</v>
      </c>
      <c s="64" r="I210">
        <v>536.0</v>
      </c>
      <c s="64" r="J210">
        <v>522.0</v>
      </c>
      <c s="64" r="K210">
        <v>541.0</v>
      </c>
      <c s="64" r="L210">
        <v>510.0</v>
      </c>
      <c s="64" r="M210">
        <v>501.0</v>
      </c>
      <c s="64" r="N210">
        <v>442.0</v>
      </c>
      <c s="64" r="O210">
        <v>4.34999999999999</v>
      </c>
      <c s="64" r="P210">
        <v>107.192755</v>
      </c>
      <c s="64" r="Q210">
        <v>77.8598279999999</v>
      </c>
      <c s="64" r="R210">
        <v>128.43384</v>
      </c>
      <c s="64" r="S210">
        <v>126.43503</v>
      </c>
      <c s="64" r="T210">
        <v>57.6422979999999</v>
      </c>
      <c s="64" r="U210">
        <v>38.4362489999999</v>
      </c>
      <c s="64" r="V210">
        <v>118.0</v>
      </c>
      <c s="64" r="W210">
        <v>78.0</v>
      </c>
      <c s="64" r="X210">
        <v>149.0</v>
      </c>
      <c s="64" r="Y210">
        <v>73.0</v>
      </c>
      <c s="64" r="Z210">
        <v>74.0</v>
      </c>
      <c s="64" r="AA210">
        <v>30.0</v>
      </c>
      <c s="64" r="AB210">
        <v>269.017518</v>
      </c>
      <c s="64" r="AC210">
        <v>49.5625319999999</v>
      </c>
      <c s="64" r="AD210">
        <v>41.458615</v>
      </c>
      <c s="64" r="AE210">
        <v>68.7685809999999</v>
      </c>
      <c s="64" r="AF210">
        <v>62.711775</v>
      </c>
      <c s="64" r="AG210">
        <v>29.3208519999999</v>
      </c>
      <c s="64" r="AH210">
        <v>16.183684</v>
      </c>
      <c s="64" r="AI210">
        <v>1.01147999999999</v>
      </c>
      <c s="64" r="AJ210">
        <v>64.734735</v>
      </c>
      <c s="64" r="AK210">
        <v>168.893048999999</v>
      </c>
      <c s="64" r="AL210">
        <v>35.389733</v>
      </c>
      <c s="64" r="AM210">
        <v>266.982482</v>
      </c>
      <c s="64" r="AN210">
        <v>57.630223</v>
      </c>
      <c s="64" r="AO210">
        <v>36.4012129999999</v>
      </c>
      <c s="64" r="AP210">
        <v>59.6652589999999</v>
      </c>
      <c s="64" r="AQ210">
        <v>63.723255</v>
      </c>
      <c s="64" r="AR210">
        <v>28.3214469999999</v>
      </c>
      <c s="64" r="AS210">
        <v>20.2296049999999</v>
      </c>
      <c s="64" r="AT210">
        <v>1.01147999999999</v>
      </c>
      <c s="64" r="AU210">
        <v>70.7794659999999</v>
      </c>
      <c s="64" r="AV210">
        <v>154.732326</v>
      </c>
      <c s="64" r="AW210">
        <v>41.4706899999999</v>
      </c>
      <c s="64" r="AX210">
        <v>444.858100999999</v>
      </c>
      <c s="64" r="AY210">
        <v>8.09184199999999</v>
      </c>
      <c s="64" r="AZ210">
        <v>20.2296049999999</v>
      </c>
      <c s="64" r="BA210">
        <v>48.5510519999999</v>
      </c>
      <c s="64" r="BB210">
        <v>89.010261</v>
      </c>
      <c s="64" r="BC210">
        <v>80.918419</v>
      </c>
      <c s="64" r="BD210">
        <v>68.7806559999999</v>
      </c>
      <c s="64" r="BE210">
        <v>84.96434</v>
      </c>
      <c s="64" r="BF210">
        <v>44.311926</v>
      </c>
      <c s="64" r="BG210">
        <v>404.0</v>
      </c>
      <c s="64" r="BH210">
        <v>230.520892</v>
      </c>
      <c s="64" r="BI210">
        <v>4.04592099999999</v>
      </c>
      <c s="64" r="BJ210">
        <v>20.2296049999999</v>
      </c>
      <c s="64" r="BK210">
        <v>28.3214469999999</v>
      </c>
      <c s="64" r="BL210">
        <v>36.4132889999999</v>
      </c>
      <c s="64" r="BM210">
        <v>16.183684</v>
      </c>
      <c s="64" r="BN210">
        <v>64.734735</v>
      </c>
      <c s="64" r="BO210">
        <v>40.4592099999999</v>
      </c>
      <c s="64" r="BP210">
        <v>20.133002</v>
      </c>
      <c s="64" r="BQ210">
        <v>214.337208</v>
      </c>
      <c s="64" r="BR210">
        <v>4.04592099999999</v>
      </c>
      <c s="64" r="BS210">
        <v>0.0</v>
      </c>
      <c s="64" r="BT210">
        <v>20.2296049999999</v>
      </c>
      <c s="64" r="BU210">
        <v>52.596972</v>
      </c>
      <c s="64" r="BV210">
        <v>64.734735</v>
      </c>
      <c s="64" r="BW210">
        <v>4.04592099999999</v>
      </c>
      <c s="64" r="BX210">
        <v>44.5051309999999</v>
      </c>
      <c s="64" r="BY210">
        <v>24.178923</v>
      </c>
      <c s="64" r="BZ210">
        <v>56.5462909999999</v>
      </c>
      <c s="64" r="CA210">
        <v>0.0</v>
      </c>
      <c s="64" r="CB210">
        <v>0.0</v>
      </c>
      <c s="64" r="CC210">
        <v>0.0</v>
      </c>
      <c s="64" r="CD210">
        <v>0.0</v>
      </c>
      <c s="64" r="CE210">
        <v>4.04592099999999</v>
      </c>
      <c s="64" r="CF210">
        <v>28.3214469999999</v>
      </c>
      <c s="64" r="CG210">
        <v>0.0</v>
      </c>
      <c s="64" r="CH210">
        <v>24.178923</v>
      </c>
      <c s="64" r="CI210">
        <v>262.88826</v>
      </c>
      <c s="64" r="CJ210">
        <v>4.04592099999999</v>
      </c>
      <c s="64" r="CK210">
        <v>16.183684</v>
      </c>
      <c s="64" r="CL210">
        <v>40.4592099999999</v>
      </c>
      <c s="64" r="CM210">
        <v>80.918419</v>
      </c>
      <c s="64" r="CN210">
        <v>64.734735</v>
      </c>
      <c s="64" r="CO210">
        <v>40.4592099999999</v>
      </c>
      <c s="64" r="CP210">
        <v>0.0</v>
      </c>
      <c s="64" r="CQ210">
        <v>16.087081</v>
      </c>
      <c s="64" r="CR210">
        <v>125.42355</v>
      </c>
      <c s="64" r="CS210">
        <v>4.04592099999999</v>
      </c>
      <c s="64" r="CT210">
        <v>4.04592099999999</v>
      </c>
      <c s="64" r="CU210">
        <v>8.09184199999999</v>
      </c>
      <c s="64" r="CV210">
        <v>8.09184199999999</v>
      </c>
      <c s="64" r="CW210">
        <v>12.137763</v>
      </c>
      <c s="64" r="CX210">
        <v>0.0</v>
      </c>
      <c s="64" r="CY210">
        <v>84.96434</v>
      </c>
      <c s="64" r="CZ210">
        <v>4.04592099999999</v>
      </c>
    </row>
    <row customHeight="1" r="211" ht="15.0">
      <c t="s" s="62" r="A211">
        <v>2692</v>
      </c>
      <c t="s" s="62" r="B211">
        <v>2693</v>
      </c>
      <c t="s" s="62" r="C211">
        <v>2694</v>
      </c>
      <c t="s" s="62" r="D211">
        <v>2695</v>
      </c>
      <c t="s" s="62" r="E211">
        <v>2696</v>
      </c>
      <c t="s" s="62" r="F211">
        <v>2697</v>
      </c>
      <c t="s" s="63" r="G211">
        <v>2698</v>
      </c>
      <c t="s" s="62" r="H211">
        <v>2699</v>
      </c>
      <c s="64" r="I211">
        <v>5370.0</v>
      </c>
      <c s="64" r="J211">
        <v>3958.0</v>
      </c>
      <c s="64" r="K211">
        <v>3361.0</v>
      </c>
      <c s="64" r="L211">
        <v>2148.0</v>
      </c>
      <c s="64" r="M211">
        <v>1689.0</v>
      </c>
      <c s="64" r="N211">
        <v>1323.0</v>
      </c>
      <c s="64" r="O211">
        <v>15.59</v>
      </c>
      <c s="64" r="P211">
        <v>1257.649891</v>
      </c>
      <c s="64" r="Q211">
        <v>754.782632</v>
      </c>
      <c s="64" r="R211">
        <v>1342.962414</v>
      </c>
      <c s="64" r="S211">
        <v>1086.034867</v>
      </c>
      <c s="64" r="T211">
        <v>612.314824</v>
      </c>
      <c s="64" r="U211">
        <v>316.255372</v>
      </c>
      <c s="64" r="V211">
        <v>984.0</v>
      </c>
      <c s="64" r="W211">
        <v>733.0</v>
      </c>
      <c s="64" r="X211">
        <v>1036.0</v>
      </c>
      <c s="64" r="Y211">
        <v>729.0</v>
      </c>
      <c s="64" r="Z211">
        <v>332.0</v>
      </c>
      <c s="64" r="AA211">
        <v>144.0</v>
      </c>
      <c s="64" r="AB211">
        <v>2660.067927</v>
      </c>
      <c s="64" r="AC211">
        <v>655.421691</v>
      </c>
      <c s="64" r="AD211">
        <v>387.428514</v>
      </c>
      <c s="64" r="AE211">
        <v>644.377115</v>
      </c>
      <c s="64" r="AF211">
        <v>545.037229</v>
      </c>
      <c s="64" r="AG211">
        <v>302.140704</v>
      </c>
      <c s="64" r="AH211">
        <v>115.551337</v>
      </c>
      <c s="64" r="AI211">
        <v>10.111336</v>
      </c>
      <c s="64" r="AJ211">
        <v>851.143386999999</v>
      </c>
      <c s="64" r="AK211">
        <v>1525.656808</v>
      </c>
      <c s="64" r="AL211">
        <v>283.267732</v>
      </c>
      <c s="64" r="AM211">
        <v>2709.93207299999</v>
      </c>
      <c s="64" r="AN211">
        <v>602.228201</v>
      </c>
      <c s="64" r="AO211">
        <v>367.354118</v>
      </c>
      <c s="64" r="AP211">
        <v>698.585297999999</v>
      </c>
      <c s="64" r="AQ211">
        <v>540.997637</v>
      </c>
      <c s="64" r="AR211">
        <v>310.17412</v>
      </c>
      <c s="64" r="AS211">
        <v>160.0857</v>
      </c>
      <c s="64" r="AT211">
        <v>30.506999</v>
      </c>
      <c s="64" r="AU211">
        <v>773.86428</v>
      </c>
      <c s="64" r="AV211">
        <v>1596.899856</v>
      </c>
      <c s="64" r="AW211">
        <v>339.167936999999</v>
      </c>
      <c s="64" r="AX211">
        <v>4140.427673</v>
      </c>
      <c s="64" r="AY211">
        <v>8.02975799999999</v>
      </c>
      <c s="64" r="AZ211">
        <v>160.595161999999</v>
      </c>
      <c s="64" r="BA211">
        <v>289.071292</v>
      </c>
      <c s="64" r="BB211">
        <v>630.336011999999</v>
      </c>
      <c s="64" r="BC211">
        <v>883.273391999999</v>
      </c>
      <c s="64" r="BD211">
        <v>694.574076999999</v>
      </c>
      <c s="64" r="BE211">
        <v>848.226847</v>
      </c>
      <c s="64" r="BF211">
        <v>626.321133</v>
      </c>
      <c s="64" r="BG211">
        <v>2952.0</v>
      </c>
      <c s="64" r="BH211">
        <v>2011.65211</v>
      </c>
      <c s="64" r="BI211">
        <v>8.02975799999999</v>
      </c>
      <c s="64" r="BJ211">
        <v>120.446372</v>
      </c>
      <c s="64" r="BK211">
        <v>160.595161999999</v>
      </c>
      <c s="64" r="BL211">
        <v>365.353994</v>
      </c>
      <c s="64" r="BM211">
        <v>136.505888</v>
      </c>
      <c s="64" r="BN211">
        <v>594.202099999999</v>
      </c>
      <c s="64" r="BO211">
        <v>405.700488</v>
      </c>
      <c s="64" r="BP211">
        <v>220.818347999999</v>
      </c>
      <c s="64" r="BQ211">
        <v>2128.775563</v>
      </c>
      <c s="64" r="BR211">
        <v>0.0</v>
      </c>
      <c s="64" r="BS211">
        <v>40.148791</v>
      </c>
      <c s="64" r="BT211">
        <v>128.47613</v>
      </c>
      <c s="64" r="BU211">
        <v>264.982017999999</v>
      </c>
      <c s="64" r="BV211">
        <v>746.767504</v>
      </c>
      <c s="64" r="BW211">
        <v>100.371976</v>
      </c>
      <c s="64" r="BX211">
        <v>442.526359</v>
      </c>
      <c s="64" r="BY211">
        <v>405.502785</v>
      </c>
      <c s="64" r="BZ211">
        <v>638.36577</v>
      </c>
      <c s="64" r="CA211">
        <v>0.0</v>
      </c>
      <c s="64" r="CB211">
        <v>4.01487899999999</v>
      </c>
      <c s="64" r="CC211">
        <v>0.0</v>
      </c>
      <c s="64" r="CD211">
        <v>32.1190319999999</v>
      </c>
      <c s="64" r="CE211">
        <v>72.267823</v>
      </c>
      <c s="64" r="CF211">
        <v>108.401735</v>
      </c>
      <c s="64" r="CG211">
        <v>0.0</v>
      </c>
      <c s="64" r="CH211">
        <v>421.562300999999</v>
      </c>
      <c s="64" r="CI211">
        <v>2324.614974</v>
      </c>
      <c s="64" r="CJ211">
        <v>4.01487899999999</v>
      </c>
      <c s="64" r="CK211">
        <v>120.446372</v>
      </c>
      <c s="64" r="CL211">
        <v>273.011776</v>
      </c>
      <c s="64" r="CM211">
        <v>554.05331</v>
      </c>
      <c s="64" r="CN211">
        <v>734.722866999999</v>
      </c>
      <c s="64" r="CO211">
        <v>517.919398</v>
      </c>
      <c s="64" r="CP211">
        <v>8.02975799999999</v>
      </c>
      <c s="64" r="CQ211">
        <v>112.416614</v>
      </c>
      <c s="64" r="CR211">
        <v>1177.44693</v>
      </c>
      <c s="64" r="CS211">
        <v>4.01487899999999</v>
      </c>
      <c s="64" r="CT211">
        <v>36.133912</v>
      </c>
      <c s="64" r="CU211">
        <v>16.0595159999999</v>
      </c>
      <c s="64" r="CV211">
        <v>44.16367</v>
      </c>
      <c s="64" r="CW211">
        <v>76.282702</v>
      </c>
      <c s="64" r="CX211">
        <v>68.2529439999999</v>
      </c>
      <c s="64" r="CY211">
        <v>840.197089</v>
      </c>
      <c s="64" r="CZ211">
        <v>92.342218</v>
      </c>
    </row>
    <row customHeight="1" r="212" ht="15.0">
      <c t="s" s="62" r="A212">
        <v>2700</v>
      </c>
      <c t="s" s="62" r="B212">
        <v>2701</v>
      </c>
      <c t="s" s="62" r="C212">
        <v>2702</v>
      </c>
      <c t="s" s="62" r="D212">
        <v>2703</v>
      </c>
      <c t="s" s="62" r="E212">
        <v>2704</v>
      </c>
      <c t="s" s="62" r="F212">
        <v>2705</v>
      </c>
      <c t="s" s="63" r="G212">
        <v>2706</v>
      </c>
      <c t="s" s="62" r="H212">
        <v>2707</v>
      </c>
      <c s="64" r="I212">
        <v>1051.0</v>
      </c>
      <c s="64" r="J212">
        <v>867.0</v>
      </c>
      <c s="64" r="K212">
        <v>836.0</v>
      </c>
      <c s="64" r="L212">
        <v>803.0</v>
      </c>
      <c s="64" r="M212">
        <v>808.0</v>
      </c>
      <c s="64" r="N212">
        <v>909.0</v>
      </c>
      <c s="64" r="O212">
        <v>41.23</v>
      </c>
      <c s="64" r="P212">
        <v>164.413861</v>
      </c>
      <c s="64" r="Q212">
        <v>125.911880999999</v>
      </c>
      <c s="64" r="R212">
        <v>177.941584</v>
      </c>
      <c s="64" r="S212">
        <v>244.539604</v>
      </c>
      <c s="64" r="T212">
        <v>210.2</v>
      </c>
      <c s="64" r="U212">
        <v>127.993069</v>
      </c>
      <c s="64" r="V212">
        <v>131.0</v>
      </c>
      <c s="64" r="W212">
        <v>118.0</v>
      </c>
      <c s="64" r="X212">
        <v>165.0</v>
      </c>
      <c s="64" r="Y212">
        <v>173.0</v>
      </c>
      <c s="64" r="Z212">
        <v>181.0</v>
      </c>
      <c s="64" r="AA212">
        <v>99.0</v>
      </c>
      <c s="64" r="AB212">
        <v>528.621782</v>
      </c>
      <c s="64" r="AC212">
        <v>88.450495</v>
      </c>
      <c s="64" r="AD212">
        <v>65.557426</v>
      </c>
      <c s="64" r="AE212">
        <v>87.409901</v>
      </c>
      <c s="64" r="AF212">
        <v>130.074256999999</v>
      </c>
      <c s="64" r="AG212">
        <v>108.221782</v>
      </c>
      <c s="64" r="AH212">
        <v>46.8267329999999</v>
      </c>
      <c s="64" r="AI212">
        <v>2.081188</v>
      </c>
      <c s="64" r="AJ212">
        <v>118.627723</v>
      </c>
      <c s="64" r="AK212">
        <v>291.366336999999</v>
      </c>
      <c s="64" r="AL212">
        <v>118.627723</v>
      </c>
      <c s="64" r="AM212">
        <v>522.378217999999</v>
      </c>
      <c s="64" r="AN212">
        <v>75.9633659999999</v>
      </c>
      <c s="64" r="AO212">
        <v>60.354455</v>
      </c>
      <c s="64" r="AP212">
        <v>90.531683</v>
      </c>
      <c s="64" r="AQ212">
        <v>114.465346999999</v>
      </c>
      <c s="64" r="AR212">
        <v>101.978218</v>
      </c>
      <c s="64" r="AS212">
        <v>73.8821779999999</v>
      </c>
      <c s="64" r="AT212">
        <v>5.20296999999999</v>
      </c>
      <c s="64" r="AU212">
        <v>105.1</v>
      </c>
      <c s="64" r="AV212">
        <v>284.082178</v>
      </c>
      <c s="64" r="AW212">
        <v>133.19604</v>
      </c>
      <c s="64" r="AX212">
        <v>886.586139</v>
      </c>
      <c s="64" r="AY212">
        <v>37.4613859999999</v>
      </c>
      <c s="64" r="AZ212">
        <v>45.7861389999999</v>
      </c>
      <c s="64" r="BA212">
        <v>16.649505</v>
      </c>
      <c s="64" r="BB212">
        <v>70.760396</v>
      </c>
      <c s="64" r="BC212">
        <v>108.221782</v>
      </c>
      <c s="64" r="BD212">
        <v>133.19604</v>
      </c>
      <c s="64" r="BE212">
        <v>349.639604</v>
      </c>
      <c s="64" r="BF212">
        <v>124.871287</v>
      </c>
      <c s="64" r="BG212">
        <v>763.0</v>
      </c>
      <c s="64" r="BH212">
        <v>445.374257</v>
      </c>
      <c s="64" r="BI212">
        <v>33.29901</v>
      </c>
      <c s="64" r="BJ212">
        <v>37.4613859999999</v>
      </c>
      <c s="64" r="BK212">
        <v>8.324752</v>
      </c>
      <c s="64" r="BL212">
        <v>37.4613859999999</v>
      </c>
      <c s="64" r="BM212">
        <v>20.811881</v>
      </c>
      <c s="64" r="BN212">
        <v>99.89703</v>
      </c>
      <c s="64" r="BO212">
        <v>166.495049999999</v>
      </c>
      <c s="64" r="BP212">
        <v>41.6237619999999</v>
      </c>
      <c s="64" r="BQ212">
        <v>441.211881</v>
      </c>
      <c s="64" r="BR212">
        <v>4.162376</v>
      </c>
      <c s="64" r="BS212">
        <v>8.324752</v>
      </c>
      <c s="64" r="BT212">
        <v>8.324752</v>
      </c>
      <c s="64" r="BU212">
        <v>33.29901</v>
      </c>
      <c s="64" r="BV212">
        <v>87.409901</v>
      </c>
      <c s="64" r="BW212">
        <v>33.29901</v>
      </c>
      <c s="64" r="BX212">
        <v>183.144554</v>
      </c>
      <c s="64" r="BY212">
        <v>83.2475249999999</v>
      </c>
      <c s="64" r="BZ212">
        <v>62.435644</v>
      </c>
      <c s="64" r="CA212">
        <v>0.0</v>
      </c>
      <c s="64" r="CB212">
        <v>8.324752</v>
      </c>
      <c s="64" r="CC212">
        <v>0.0</v>
      </c>
      <c s="64" r="CD212">
        <v>0.0</v>
      </c>
      <c s="64" r="CE212">
        <v>0.0</v>
      </c>
      <c s="64" r="CF212">
        <v>12.4871289999999</v>
      </c>
      <c s="64" r="CG212">
        <v>0.0</v>
      </c>
      <c s="64" r="CH212">
        <v>41.6237619999999</v>
      </c>
      <c s="64" r="CI212">
        <v>366.289109</v>
      </c>
      <c s="64" r="CJ212">
        <v>33.29901</v>
      </c>
      <c s="64" r="CK212">
        <v>24.974257</v>
      </c>
      <c s="64" r="CL212">
        <v>12.4871289999999</v>
      </c>
      <c s="64" r="CM212">
        <v>49.948515</v>
      </c>
      <c s="64" r="CN212">
        <v>83.2475249999999</v>
      </c>
      <c s="64" r="CO212">
        <v>120.708911</v>
      </c>
      <c s="64" r="CP212">
        <v>8.324752</v>
      </c>
      <c s="64" r="CQ212">
        <v>33.29901</v>
      </c>
      <c s="64" r="CR212">
        <v>457.861385999999</v>
      </c>
      <c s="64" r="CS212">
        <v>4.162376</v>
      </c>
      <c s="64" r="CT212">
        <v>12.4871289999999</v>
      </c>
      <c s="64" r="CU212">
        <v>4.162376</v>
      </c>
      <c s="64" r="CV212">
        <v>20.811881</v>
      </c>
      <c s="64" r="CW212">
        <v>24.974257</v>
      </c>
      <c s="64" r="CX212">
        <v>0.0</v>
      </c>
      <c s="64" r="CY212">
        <v>341.314850999999</v>
      </c>
      <c s="64" r="CZ212">
        <v>49.948515</v>
      </c>
    </row>
    <row customHeight="1" r="213" ht="15.0">
      <c t="s" s="62" r="A213">
        <v>2708</v>
      </c>
      <c t="s" s="62" r="B213">
        <v>2709</v>
      </c>
      <c t="s" s="62" r="C213">
        <v>2710</v>
      </c>
      <c t="s" s="62" r="D213">
        <v>2711</v>
      </c>
      <c t="s" s="62" r="E213">
        <v>2712</v>
      </c>
      <c t="s" s="62" r="F213">
        <v>2713</v>
      </c>
      <c t="s" s="63" r="G213">
        <v>2714</v>
      </c>
      <c t="s" s="62" r="H213">
        <v>2715</v>
      </c>
      <c s="64" r="I213">
        <v>282.0</v>
      </c>
      <c s="64" r="J213">
        <v>221.0</v>
      </c>
      <c s="64" r="K213">
        <v>218.0</v>
      </c>
      <c s="64" r="L213">
        <v>209.0</v>
      </c>
      <c s="64" r="M213">
        <v>238.0</v>
      </c>
      <c s="64" r="N213">
        <v>279.0</v>
      </c>
      <c s="64" r="O213">
        <v>5.53</v>
      </c>
      <c s="64" r="P213">
        <v>64.0</v>
      </c>
      <c s="64" r="Q213">
        <v>20.0</v>
      </c>
      <c s="64" r="R213">
        <v>63.0</v>
      </c>
      <c s="64" r="S213">
        <v>72.0</v>
      </c>
      <c s="64" r="T213">
        <v>33.0</v>
      </c>
      <c s="64" r="U213">
        <v>30.0</v>
      </c>
      <c s="64" r="V213">
        <v>36.0</v>
      </c>
      <c s="64" r="W213">
        <v>26.0</v>
      </c>
      <c s="64" r="X213">
        <v>60.0</v>
      </c>
      <c s="64" r="Y213">
        <v>41.0</v>
      </c>
      <c s="64" r="Z213">
        <v>41.0</v>
      </c>
      <c s="64" r="AA213">
        <v>17.0</v>
      </c>
      <c s="64" r="AB213">
        <v>135.0</v>
      </c>
      <c s="64" r="AC213">
        <v>32.0</v>
      </c>
      <c s="64" r="AD213">
        <v>8.0</v>
      </c>
      <c s="64" r="AE213">
        <v>31.0</v>
      </c>
      <c s="64" r="AF213">
        <v>38.0</v>
      </c>
      <c s="64" r="AG213">
        <v>13.0</v>
      </c>
      <c s="64" r="AH213">
        <v>13.0</v>
      </c>
      <c s="64" r="AI213">
        <v>0.0</v>
      </c>
      <c s="64" r="AJ213">
        <v>36.0</v>
      </c>
      <c s="64" r="AK213">
        <v>79.0</v>
      </c>
      <c s="64" r="AL213">
        <v>20.0</v>
      </c>
      <c s="64" r="AM213">
        <v>147.0</v>
      </c>
      <c s="64" r="AN213">
        <v>32.0</v>
      </c>
      <c s="64" r="AO213">
        <v>12.0</v>
      </c>
      <c s="64" r="AP213">
        <v>32.0</v>
      </c>
      <c s="64" r="AQ213">
        <v>34.0</v>
      </c>
      <c s="64" r="AR213">
        <v>20.0</v>
      </c>
      <c s="64" r="AS213">
        <v>17.0</v>
      </c>
      <c s="64" r="AT213">
        <v>0.0</v>
      </c>
      <c s="64" r="AU213">
        <v>36.0</v>
      </c>
      <c s="64" r="AV213">
        <v>85.0</v>
      </c>
      <c s="64" r="AW213">
        <v>26.0</v>
      </c>
      <c s="64" r="AX213">
        <v>204.0</v>
      </c>
      <c s="64" r="AY213">
        <v>16.0</v>
      </c>
      <c s="64" r="AZ213">
        <v>4.0</v>
      </c>
      <c s="64" r="BA213">
        <v>16.0</v>
      </c>
      <c s="64" r="BB213">
        <v>44.0</v>
      </c>
      <c s="64" r="BC213">
        <v>24.0</v>
      </c>
      <c s="64" r="BD213">
        <v>32.0</v>
      </c>
      <c s="64" r="BE213">
        <v>52.0</v>
      </c>
      <c s="64" r="BF213">
        <v>16.0</v>
      </c>
      <c s="64" r="BG213">
        <v>184.0</v>
      </c>
      <c s="64" r="BH213">
        <v>92.0</v>
      </c>
      <c s="64" r="BI213">
        <v>12.0</v>
      </c>
      <c s="64" r="BJ213">
        <v>4.0</v>
      </c>
      <c s="64" r="BK213">
        <v>4.0</v>
      </c>
      <c s="64" r="BL213">
        <v>16.0</v>
      </c>
      <c s="64" r="BM213">
        <v>4.0</v>
      </c>
      <c s="64" r="BN213">
        <v>16.0</v>
      </c>
      <c s="64" r="BO213">
        <v>28.0</v>
      </c>
      <c s="64" r="BP213">
        <v>8.0</v>
      </c>
      <c s="64" r="BQ213">
        <v>112.0</v>
      </c>
      <c s="64" r="BR213">
        <v>4.0</v>
      </c>
      <c s="64" r="BS213">
        <v>0.0</v>
      </c>
      <c s="64" r="BT213">
        <v>12.0</v>
      </c>
      <c s="64" r="BU213">
        <v>28.0</v>
      </c>
      <c s="64" r="BV213">
        <v>20.0</v>
      </c>
      <c s="64" r="BW213">
        <v>16.0</v>
      </c>
      <c s="64" r="BX213">
        <v>24.0</v>
      </c>
      <c s="64" r="BY213">
        <v>8.0</v>
      </c>
      <c s="64" r="BZ213">
        <v>16.0</v>
      </c>
      <c s="64" r="CA213">
        <v>0.0</v>
      </c>
      <c s="64" r="CB213">
        <v>0.0</v>
      </c>
      <c s="64" r="CC213">
        <v>0.0</v>
      </c>
      <c s="64" r="CD213">
        <v>4.0</v>
      </c>
      <c s="64" r="CE213">
        <v>4.0</v>
      </c>
      <c s="64" r="CF213">
        <v>0.0</v>
      </c>
      <c s="64" r="CG213">
        <v>0.0</v>
      </c>
      <c s="64" r="CH213">
        <v>8.0</v>
      </c>
      <c s="64" r="CI213">
        <v>84.0</v>
      </c>
      <c s="64" r="CJ213">
        <v>4.0</v>
      </c>
      <c s="64" r="CK213">
        <v>4.0</v>
      </c>
      <c s="64" r="CL213">
        <v>12.0</v>
      </c>
      <c s="64" r="CM213">
        <v>28.0</v>
      </c>
      <c s="64" r="CN213">
        <v>16.0</v>
      </c>
      <c s="64" r="CO213">
        <v>16.0</v>
      </c>
      <c s="64" r="CP213">
        <v>0.0</v>
      </c>
      <c s="64" r="CQ213">
        <v>4.0</v>
      </c>
      <c s="64" r="CR213">
        <v>104.0</v>
      </c>
      <c s="64" r="CS213">
        <v>12.0</v>
      </c>
      <c s="64" r="CT213">
        <v>0.0</v>
      </c>
      <c s="64" r="CU213">
        <v>4.0</v>
      </c>
      <c s="64" r="CV213">
        <v>12.0</v>
      </c>
      <c s="64" r="CW213">
        <v>4.0</v>
      </c>
      <c s="64" r="CX213">
        <v>16.0</v>
      </c>
      <c s="64" r="CY213">
        <v>52.0</v>
      </c>
      <c s="64" r="CZ213">
        <v>4.0</v>
      </c>
    </row>
    <row customHeight="1" r="214" ht="15.0">
      <c t="s" s="62" r="A214">
        <v>2716</v>
      </c>
      <c t="s" s="62" r="B214">
        <v>2717</v>
      </c>
      <c t="s" s="62" r="C214">
        <v>2718</v>
      </c>
      <c t="s" s="62" r="D214">
        <v>2719</v>
      </c>
      <c t="s" s="62" r="E214">
        <v>2720</v>
      </c>
      <c t="s" s="62" r="F214">
        <v>2721</v>
      </c>
      <c t="s" s="63" r="G214">
        <v>2722</v>
      </c>
      <c t="s" s="62" r="H214">
        <v>2723</v>
      </c>
      <c s="64" r="I214">
        <v>261.0</v>
      </c>
      <c s="64" r="J214">
        <v>205.0</v>
      </c>
      <c s="64" r="K214">
        <v>200.0</v>
      </c>
      <c s="64" r="L214">
        <v>218.0</v>
      </c>
      <c s="64" r="M214">
        <v>201.0</v>
      </c>
      <c s="64" r="N214">
        <v>262.0</v>
      </c>
      <c s="64" r="O214">
        <v>5.86</v>
      </c>
      <c s="64" r="P214">
        <v>54.7900759999999</v>
      </c>
      <c s="64" r="Q214">
        <v>39.8473279999999</v>
      </c>
      <c s="64" r="R214">
        <v>49.8091599999999</v>
      </c>
      <c s="64" r="S214">
        <v>48.8129769999999</v>
      </c>
      <c s="64" r="T214">
        <v>42.835878</v>
      </c>
      <c s="64" r="U214">
        <v>24.9045799999999</v>
      </c>
      <c s="64" r="V214">
        <v>38.0</v>
      </c>
      <c s="64" r="W214">
        <v>37.0</v>
      </c>
      <c s="64" r="X214">
        <v>38.0</v>
      </c>
      <c s="64" r="Y214">
        <v>41.0</v>
      </c>
      <c s="64" r="Z214">
        <v>32.0</v>
      </c>
      <c s="64" r="AA214">
        <v>19.0</v>
      </c>
      <c s="64" r="AB214">
        <v>136.477099</v>
      </c>
      <c s="64" r="AC214">
        <v>30.8816789999999</v>
      </c>
      <c s="64" r="AD214">
        <v>21.916031</v>
      </c>
      <c s="64" r="AE214">
        <v>22.9122139999999</v>
      </c>
      <c s="64" r="AF214">
        <v>26.896947</v>
      </c>
      <c s="64" r="AG214">
        <v>20.919847</v>
      </c>
      <c s="64" r="AH214">
        <v>12.9503819999999</v>
      </c>
      <c s="64" r="AI214">
        <v>0.0</v>
      </c>
      <c s="64" r="AJ214">
        <v>37.854962</v>
      </c>
      <c s="64" r="AK214">
        <v>75.709924</v>
      </c>
      <c s="64" r="AL214">
        <v>22.9122139999999</v>
      </c>
      <c s="64" r="AM214">
        <v>124.522901</v>
      </c>
      <c s="64" r="AN214">
        <v>23.908397</v>
      </c>
      <c s="64" r="AO214">
        <v>17.931298</v>
      </c>
      <c s="64" r="AP214">
        <v>26.896947</v>
      </c>
      <c s="64" r="AQ214">
        <v>21.916031</v>
      </c>
      <c s="64" r="AR214">
        <v>21.916031</v>
      </c>
      <c s="64" r="AS214">
        <v>9.96183199999999</v>
      </c>
      <c s="64" r="AT214">
        <v>1.992366</v>
      </c>
      <c s="64" r="AU214">
        <v>29.885496</v>
      </c>
      <c s="64" r="AV214">
        <v>68.736641</v>
      </c>
      <c s="64" r="AW214">
        <v>25.900763</v>
      </c>
      <c s="64" r="AX214">
        <v>211.19084</v>
      </c>
      <c s="64" r="AY214">
        <v>15.938931</v>
      </c>
      <c s="64" r="AZ214">
        <v>11.954198</v>
      </c>
      <c s="64" r="BA214">
        <v>15.938931</v>
      </c>
      <c s="64" r="BB214">
        <v>11.954198</v>
      </c>
      <c s="64" r="BC214">
        <v>27.8931299999999</v>
      </c>
      <c s="64" r="BD214">
        <v>23.908397</v>
      </c>
      <c s="64" r="BE214">
        <v>67.740458</v>
      </c>
      <c s="64" r="BF214">
        <v>35.8625949999999</v>
      </c>
      <c s="64" r="BG214">
        <v>144.0</v>
      </c>
      <c s="64" r="BH214">
        <v>107.587785999999</v>
      </c>
      <c s="64" r="BI214">
        <v>7.96946599999999</v>
      </c>
      <c s="64" r="BJ214">
        <v>7.96946599999999</v>
      </c>
      <c s="64" r="BK214">
        <v>7.96946599999999</v>
      </c>
      <c s="64" r="BL214">
        <v>3.98473299999999</v>
      </c>
      <c s="64" r="BM214">
        <v>3.98473299999999</v>
      </c>
      <c s="64" r="BN214">
        <v>15.938931</v>
      </c>
      <c s="64" r="BO214">
        <v>43.832061</v>
      </c>
      <c s="64" r="BP214">
        <v>15.938931</v>
      </c>
      <c s="64" r="BQ214">
        <v>103.603053</v>
      </c>
      <c s="64" r="BR214">
        <v>7.96946599999999</v>
      </c>
      <c s="64" r="BS214">
        <v>3.98473299999999</v>
      </c>
      <c s="64" r="BT214">
        <v>7.96946599999999</v>
      </c>
      <c s="64" r="BU214">
        <v>7.96946599999999</v>
      </c>
      <c s="64" r="BV214">
        <v>23.908397</v>
      </c>
      <c s="64" r="BW214">
        <v>7.96946599999999</v>
      </c>
      <c s="64" r="BX214">
        <v>23.908397</v>
      </c>
      <c s="64" r="BY214">
        <v>19.9236639999999</v>
      </c>
      <c s="64" r="BZ214">
        <v>19.9236639999999</v>
      </c>
      <c s="64" r="CA214">
        <v>0.0</v>
      </c>
      <c s="64" r="CB214">
        <v>0.0</v>
      </c>
      <c s="64" r="CC214">
        <v>0.0</v>
      </c>
      <c s="64" r="CD214">
        <v>0.0</v>
      </c>
      <c s="64" r="CE214">
        <v>3.98473299999999</v>
      </c>
      <c s="64" r="CF214">
        <v>3.98473299999999</v>
      </c>
      <c s="64" r="CG214">
        <v>0.0</v>
      </c>
      <c s="64" r="CH214">
        <v>11.954198</v>
      </c>
      <c s="64" r="CI214">
        <v>103.603053</v>
      </c>
      <c s="64" r="CJ214">
        <v>15.938931</v>
      </c>
      <c s="64" r="CK214">
        <v>3.98473299999999</v>
      </c>
      <c s="64" r="CL214">
        <v>15.938931</v>
      </c>
      <c s="64" r="CM214">
        <v>11.954198</v>
      </c>
      <c s="64" r="CN214">
        <v>19.9236639999999</v>
      </c>
      <c s="64" r="CO214">
        <v>19.9236639999999</v>
      </c>
      <c s="64" r="CP214">
        <v>3.98473299999999</v>
      </c>
      <c s="64" r="CQ214">
        <v>11.954198</v>
      </c>
      <c s="64" r="CR214">
        <v>87.664122</v>
      </c>
      <c s="64" r="CS214">
        <v>0.0</v>
      </c>
      <c s="64" r="CT214">
        <v>7.96946599999999</v>
      </c>
      <c s="64" r="CU214">
        <v>0.0</v>
      </c>
      <c s="64" r="CV214">
        <v>0.0</v>
      </c>
      <c s="64" r="CW214">
        <v>3.98473299999999</v>
      </c>
      <c s="64" r="CX214">
        <v>0.0</v>
      </c>
      <c s="64" r="CY214">
        <v>63.7557249999999</v>
      </c>
      <c s="64" r="CZ214">
        <v>11.954198</v>
      </c>
    </row>
    <row customHeight="1" r="215" ht="15.0">
      <c t="s" s="62" r="A215">
        <v>2724</v>
      </c>
      <c t="s" s="62" r="B215">
        <v>2725</v>
      </c>
      <c t="s" s="62" r="C215">
        <v>2726</v>
      </c>
      <c t="s" s="62" r="D215">
        <v>2727</v>
      </c>
      <c t="s" s="62" r="E215">
        <v>2728</v>
      </c>
      <c t="s" s="62" r="F215">
        <v>2729</v>
      </c>
      <c t="s" s="63" r="G215">
        <v>2730</v>
      </c>
      <c t="s" s="62" r="H215">
        <v>2731</v>
      </c>
      <c s="64" r="I215">
        <v>628.0</v>
      </c>
      <c s="64" r="J215">
        <v>634.0</v>
      </c>
      <c s="64" r="K215">
        <v>695.0</v>
      </c>
      <c s="64" r="L215">
        <v>453.0</v>
      </c>
      <c s="64" r="M215">
        <v>445.0</v>
      </c>
      <c s="64" r="N215">
        <v>435.0</v>
      </c>
      <c s="64" r="O215">
        <v>4.76</v>
      </c>
      <c s="64" r="P215">
        <v>117.686591</v>
      </c>
      <c s="64" r="Q215">
        <v>111.599354</v>
      </c>
      <c s="64" r="R215">
        <v>135.948304</v>
      </c>
      <c s="64" r="S215">
        <v>162.326333</v>
      </c>
      <c s="64" r="T215">
        <v>68.988691</v>
      </c>
      <c s="64" r="U215">
        <v>31.450727</v>
      </c>
      <c s="64" r="V215">
        <v>135.0</v>
      </c>
      <c s="64" r="W215">
        <v>118.0</v>
      </c>
      <c s="64" r="X215">
        <v>166.0</v>
      </c>
      <c s="64" r="Y215">
        <v>116.0</v>
      </c>
      <c s="64" r="Z215">
        <v>66.0</v>
      </c>
      <c s="64" r="AA215">
        <v>33.0</v>
      </c>
      <c s="64" r="AB215">
        <v>317.550888999999</v>
      </c>
      <c s="64" r="AC215">
        <v>70.003231</v>
      </c>
      <c s="64" r="AD215">
        <v>51.7415189999999</v>
      </c>
      <c s="64" r="AE215">
        <v>62.901454</v>
      </c>
      <c s="64" r="AF215">
        <v>87.250404</v>
      </c>
      <c s="64" r="AG215">
        <v>36.523425</v>
      </c>
      <c s="64" r="AH215">
        <v>9.13085599999999</v>
      </c>
      <c s="64" r="AI215">
        <v>0.0</v>
      </c>
      <c s="64" r="AJ215">
        <v>90.2940229999999</v>
      </c>
      <c s="64" r="AK215">
        <v>196.820679</v>
      </c>
      <c s="64" r="AL215">
        <v>30.436187</v>
      </c>
      <c s="64" r="AM215">
        <v>310.449111</v>
      </c>
      <c s="64" r="AN215">
        <v>47.68336</v>
      </c>
      <c s="64" r="AO215">
        <v>59.857835</v>
      </c>
      <c s="64" r="AP215">
        <v>73.04685</v>
      </c>
      <c s="64" r="AQ215">
        <v>75.075929</v>
      </c>
      <c s="64" r="AR215">
        <v>32.4652669999999</v>
      </c>
      <c s="64" r="AS215">
        <v>20.290792</v>
      </c>
      <c s="64" r="AT215">
        <v>2.02907899999999</v>
      </c>
      <c s="64" r="AU215">
        <v>68.988691</v>
      </c>
      <c s="64" r="AV215">
        <v>201.893375999999</v>
      </c>
      <c s="64" r="AW215">
        <v>39.567044</v>
      </c>
      <c s="64" r="AX215">
        <v>491.037156999999</v>
      </c>
      <c s="64" r="AY215">
        <v>0.0</v>
      </c>
      <c s="64" r="AZ215">
        <v>20.290792</v>
      </c>
      <c s="64" r="BA215">
        <v>4.05815799999999</v>
      </c>
      <c s="64" r="BB215">
        <v>93.337641</v>
      </c>
      <c s="64" r="BC215">
        <v>113.628433</v>
      </c>
      <c s="64" r="BD215">
        <v>125.802908</v>
      </c>
      <c s="64" r="BE215">
        <v>89.2794829999999</v>
      </c>
      <c s="64" r="BF215">
        <v>44.6397419999999</v>
      </c>
      <c s="64" r="BG215">
        <v>524.0</v>
      </c>
      <c s="64" r="BH215">
        <v>223.198708</v>
      </c>
      <c s="64" r="BI215">
        <v>0.0</v>
      </c>
      <c s="64" r="BJ215">
        <v>12.1744749999999</v>
      </c>
      <c s="64" r="BK215">
        <v>4.05815799999999</v>
      </c>
      <c s="64" r="BL215">
        <v>40.581583</v>
      </c>
      <c s="64" r="BM215">
        <v>20.290792</v>
      </c>
      <c s="64" r="BN215">
        <v>89.2794829999999</v>
      </c>
      <c s="64" r="BO215">
        <v>48.6978999999999</v>
      </c>
      <c s="64" r="BP215">
        <v>8.116317</v>
      </c>
      <c s="64" r="BQ215">
        <v>267.838449</v>
      </c>
      <c s="64" r="BR215">
        <v>0.0</v>
      </c>
      <c s="64" r="BS215">
        <v>8.116317</v>
      </c>
      <c s="64" r="BT215">
        <v>0.0</v>
      </c>
      <c s="64" r="BU215">
        <v>52.756058</v>
      </c>
      <c s="64" r="BV215">
        <v>93.337641</v>
      </c>
      <c s="64" r="BW215">
        <v>36.523425</v>
      </c>
      <c s="64" r="BX215">
        <v>40.581583</v>
      </c>
      <c s="64" r="BY215">
        <v>36.523425</v>
      </c>
      <c s="64" r="BZ215">
        <v>56.814216</v>
      </c>
      <c s="64" r="CA215">
        <v>0.0</v>
      </c>
      <c s="64" r="CB215">
        <v>0.0</v>
      </c>
      <c s="64" r="CC215">
        <v>0.0</v>
      </c>
      <c s="64" r="CD215">
        <v>8.116317</v>
      </c>
      <c s="64" r="CE215">
        <v>12.1744749999999</v>
      </c>
      <c s="64" r="CF215">
        <v>20.290792</v>
      </c>
      <c s="64" r="CG215">
        <v>0.0</v>
      </c>
      <c s="64" r="CH215">
        <v>16.232633</v>
      </c>
      <c s="64" r="CI215">
        <v>284.071081999999</v>
      </c>
      <c s="64" r="CJ215">
        <v>0.0</v>
      </c>
      <c s="64" r="CK215">
        <v>20.290792</v>
      </c>
      <c s="64" r="CL215">
        <v>4.05815799999999</v>
      </c>
      <c s="64" r="CM215">
        <v>73.04685</v>
      </c>
      <c s="64" r="CN215">
        <v>89.2794829999999</v>
      </c>
      <c s="64" r="CO215">
        <v>89.2794829999999</v>
      </c>
      <c s="64" r="CP215">
        <v>0.0</v>
      </c>
      <c s="64" r="CQ215">
        <v>8.116317</v>
      </c>
      <c s="64" r="CR215">
        <v>150.151858</v>
      </c>
      <c s="64" r="CS215">
        <v>0.0</v>
      </c>
      <c s="64" r="CT215">
        <v>0.0</v>
      </c>
      <c s="64" r="CU215">
        <v>0.0</v>
      </c>
      <c s="64" r="CV215">
        <v>12.1744749999999</v>
      </c>
      <c s="64" r="CW215">
        <v>12.1744749999999</v>
      </c>
      <c s="64" r="CX215">
        <v>16.232633</v>
      </c>
      <c s="64" r="CY215">
        <v>89.2794829999999</v>
      </c>
      <c s="64" r="CZ215">
        <v>20.290792</v>
      </c>
    </row>
    <row customHeight="1" r="216" ht="15.0">
      <c t="s" s="62" r="A216">
        <v>2732</v>
      </c>
      <c t="s" s="62" r="B216">
        <v>2733</v>
      </c>
      <c t="s" s="62" r="C216">
        <v>2734</v>
      </c>
      <c t="s" s="62" r="D216">
        <v>2735</v>
      </c>
      <c t="s" s="62" r="E216">
        <v>2736</v>
      </c>
      <c t="s" s="62" r="F216">
        <v>2737</v>
      </c>
      <c t="s" s="63" r="G216">
        <v>2738</v>
      </c>
      <c t="s" s="62" r="H216">
        <v>2739</v>
      </c>
      <c s="64" r="I216">
        <v>105.0</v>
      </c>
      <c s="64" r="J216">
        <v>97.0</v>
      </c>
      <c s="64" r="K216">
        <v>87.0</v>
      </c>
      <c s="64" r="L216">
        <v>78.0</v>
      </c>
      <c s="64" r="M216">
        <v>84.0</v>
      </c>
      <c s="64" r="N216">
        <v>104.0</v>
      </c>
      <c s="64" r="O216">
        <v>5.99</v>
      </c>
      <c s="64" r="P216">
        <v>20.799592</v>
      </c>
      <c s="64" r="Q216">
        <v>14.559715</v>
      </c>
      <c s="64" r="R216">
        <v>18.681691</v>
      </c>
      <c s="64" r="S216">
        <v>27.03947</v>
      </c>
      <c s="64" r="T216">
        <v>17.6796539999999</v>
      </c>
      <c s="64" r="U216">
        <v>6.239878</v>
      </c>
      <c s="64" r="V216">
        <v>16.0</v>
      </c>
      <c s="64" r="W216">
        <v>17.0</v>
      </c>
      <c s="64" r="X216">
        <v>28.0</v>
      </c>
      <c s="64" r="Y216">
        <v>11.0</v>
      </c>
      <c s="64" r="Z216">
        <v>18.0</v>
      </c>
      <c s="64" r="AA216">
        <v>7.0</v>
      </c>
      <c s="64" r="AB216">
        <v>56.120958</v>
      </c>
      <c s="64" r="AC216">
        <v>11.439776</v>
      </c>
      <c s="64" r="AD216">
        <v>10.399796</v>
      </c>
      <c s="64" r="AE216">
        <v>8.281895</v>
      </c>
      <c s="64" r="AF216">
        <v>12.479755</v>
      </c>
      <c s="64" r="AG216">
        <v>9.35981699999999</v>
      </c>
      <c s="64" r="AH216">
        <v>4.159918</v>
      </c>
      <c s="64" r="AI216">
        <v>0.0</v>
      </c>
      <c s="64" r="AJ216">
        <v>16.6396739999999</v>
      </c>
      <c s="64" r="AK216">
        <v>29.081488</v>
      </c>
      <c s="64" r="AL216">
        <v>10.399796</v>
      </c>
      <c s="64" r="AM216">
        <v>48.8790419999999</v>
      </c>
      <c s="64" r="AN216">
        <v>9.35981699999999</v>
      </c>
      <c s="64" r="AO216">
        <v>4.159918</v>
      </c>
      <c s="64" r="AP216">
        <v>10.399796</v>
      </c>
      <c s="64" r="AQ216">
        <v>14.559715</v>
      </c>
      <c s="64" r="AR216">
        <v>8.31983699999999</v>
      </c>
      <c s="64" r="AS216">
        <v>2.079959</v>
      </c>
      <c s="64" r="AT216">
        <v>0.0</v>
      </c>
      <c s="64" r="AU216">
        <v>11.439776</v>
      </c>
      <c s="64" r="AV216">
        <v>29.119429</v>
      </c>
      <c s="64" r="AW216">
        <v>8.31983699999999</v>
      </c>
      <c s="64" r="AX216">
        <v>91.518207</v>
      </c>
      <c s="64" r="AY216">
        <v>8.31983699999999</v>
      </c>
      <c s="64" r="AZ216">
        <v>12.479755</v>
      </c>
      <c s="64" r="BA216">
        <v>0.0</v>
      </c>
      <c s="64" r="BB216">
        <v>12.479755</v>
      </c>
      <c s="64" r="BC216">
        <v>16.6396739999999</v>
      </c>
      <c s="64" r="BD216">
        <v>8.31983699999999</v>
      </c>
      <c s="64" r="BE216">
        <v>29.119429</v>
      </c>
      <c s="64" r="BF216">
        <v>4.159918</v>
      </c>
      <c s="64" r="BG216">
        <v>76.0</v>
      </c>
      <c s="64" r="BH216">
        <v>54.07894</v>
      </c>
      <c s="64" r="BI216">
        <v>4.159918</v>
      </c>
      <c s="64" r="BJ216">
        <v>8.31983699999999</v>
      </c>
      <c s="64" r="BK216">
        <v>0.0</v>
      </c>
      <c s="64" r="BL216">
        <v>8.31983699999999</v>
      </c>
      <c s="64" r="BM216">
        <v>4.159918</v>
      </c>
      <c s="64" r="BN216">
        <v>8.31983699999999</v>
      </c>
      <c s="64" r="BO216">
        <v>16.6396739999999</v>
      </c>
      <c s="64" r="BP216">
        <v>4.159918</v>
      </c>
      <c s="64" r="BQ216">
        <v>37.439266</v>
      </c>
      <c s="64" r="BR216">
        <v>4.159918</v>
      </c>
      <c s="64" r="BS216">
        <v>4.159918</v>
      </c>
      <c s="64" r="BT216">
        <v>0.0</v>
      </c>
      <c s="64" r="BU216">
        <v>4.159918</v>
      </c>
      <c s="64" r="BV216">
        <v>12.479755</v>
      </c>
      <c s="64" r="BW216">
        <v>0.0</v>
      </c>
      <c s="64" r="BX216">
        <v>12.479755</v>
      </c>
      <c s="64" r="BY216">
        <v>0.0</v>
      </c>
      <c s="64" r="BZ216">
        <v>8.31983699999999</v>
      </c>
      <c s="64" r="CA216">
        <v>0.0</v>
      </c>
      <c s="64" r="CB216">
        <v>0.0</v>
      </c>
      <c s="64" r="CC216">
        <v>0.0</v>
      </c>
      <c s="64" r="CD216">
        <v>0.0</v>
      </c>
      <c s="64" r="CE216">
        <v>0.0</v>
      </c>
      <c s="64" r="CF216">
        <v>4.159918</v>
      </c>
      <c s="64" r="CG216">
        <v>0.0</v>
      </c>
      <c s="64" r="CH216">
        <v>4.159918</v>
      </c>
      <c s="64" r="CI216">
        <v>45.759103</v>
      </c>
      <c s="64" r="CJ216">
        <v>0.0</v>
      </c>
      <c s="64" r="CK216">
        <v>12.479755</v>
      </c>
      <c s="64" r="CL216">
        <v>0.0</v>
      </c>
      <c s="64" r="CM216">
        <v>12.479755</v>
      </c>
      <c s="64" r="CN216">
        <v>16.6396739999999</v>
      </c>
      <c s="64" r="CO216">
        <v>4.159918</v>
      </c>
      <c s="64" r="CP216">
        <v>0.0</v>
      </c>
      <c s="64" r="CQ216">
        <v>0.0</v>
      </c>
      <c s="64" r="CR216">
        <v>37.439266</v>
      </c>
      <c s="64" r="CS216">
        <v>8.31983699999999</v>
      </c>
      <c s="64" r="CT216">
        <v>0.0</v>
      </c>
      <c s="64" r="CU216">
        <v>0.0</v>
      </c>
      <c s="64" r="CV216">
        <v>0.0</v>
      </c>
      <c s="64" r="CW216">
        <v>0.0</v>
      </c>
      <c s="64" r="CX216">
        <v>0.0</v>
      </c>
      <c s="64" r="CY216">
        <v>29.119429</v>
      </c>
      <c s="64" r="CZ216">
        <v>0.0</v>
      </c>
    </row>
    <row customHeight="1" r="217" ht="15.0">
      <c t="s" s="62" r="A217">
        <v>2740</v>
      </c>
      <c t="s" s="62" r="B217">
        <v>2741</v>
      </c>
      <c t="s" s="62" r="C217">
        <v>2742</v>
      </c>
      <c t="s" s="62" r="D217">
        <v>2743</v>
      </c>
      <c t="s" s="62" r="E217">
        <v>2744</v>
      </c>
      <c t="s" s="62" r="F217">
        <v>2745</v>
      </c>
      <c t="s" s="63" r="G217">
        <v>2746</v>
      </c>
      <c t="s" s="62" r="H217">
        <v>2747</v>
      </c>
      <c s="64" r="I217">
        <v>3825.0</v>
      </c>
      <c s="64" r="J217">
        <v>3129.0</v>
      </c>
      <c s="64" r="K217">
        <v>2846.0</v>
      </c>
      <c s="64" r="L217">
        <v>2281.0</v>
      </c>
      <c s="64" r="M217">
        <v>1769.0</v>
      </c>
      <c s="64" r="N217">
        <v>1448.0</v>
      </c>
      <c s="64" r="O217">
        <v>23.28</v>
      </c>
      <c s="64" r="P217">
        <v>761.646260999999</v>
      </c>
      <c s="64" r="Q217">
        <v>651.545943999999</v>
      </c>
      <c s="64" r="R217">
        <v>807.110566999999</v>
      </c>
      <c s="64" r="S217">
        <v>936.856996999999</v>
      </c>
      <c s="64" r="T217">
        <v>435.818826</v>
      </c>
      <c s="64" r="U217">
        <v>232.021404999999</v>
      </c>
      <c s="64" r="V217">
        <v>663.0</v>
      </c>
      <c s="64" r="W217">
        <v>522.0</v>
      </c>
      <c s="64" r="X217">
        <v>790.0</v>
      </c>
      <c s="64" r="Y217">
        <v>642.0</v>
      </c>
      <c s="64" r="Z217">
        <v>336.0</v>
      </c>
      <c s="64" r="AA217">
        <v>176.0</v>
      </c>
      <c s="64" r="AB217">
        <v>1889.204185</v>
      </c>
      <c s="64" r="AC217">
        <v>403.307343</v>
      </c>
      <c s="64" r="AD217">
        <v>330.384636</v>
      </c>
      <c s="64" r="AE217">
        <v>380.714204999999</v>
      </c>
      <c s="64" r="AF217">
        <v>463.508512999999</v>
      </c>
      <c s="64" r="AG217">
        <v>214.148524</v>
      </c>
      <c s="64" r="AH217">
        <v>92.9405239999999</v>
      </c>
      <c s="64" r="AI217">
        <v>4.20044099999999</v>
      </c>
      <c s="64" r="AJ217">
        <v>558.323713</v>
      </c>
      <c s="64" r="AK217">
        <v>1099.856614</v>
      </c>
      <c s="64" r="AL217">
        <v>231.023857999999</v>
      </c>
      <c s="64" r="AM217">
        <v>1935.79581499999</v>
      </c>
      <c s="64" r="AN217">
        <v>358.338917999999</v>
      </c>
      <c s="64" r="AO217">
        <v>321.161308</v>
      </c>
      <c s="64" r="AP217">
        <v>426.396362</v>
      </c>
      <c s="64" r="AQ217">
        <v>473.348483999999</v>
      </c>
      <c s="64" r="AR217">
        <v>221.670301999999</v>
      </c>
      <c s="64" r="AS217">
        <v>123.447549</v>
      </c>
      <c s="64" r="AT217">
        <v>11.432891</v>
      </c>
      <c s="64" r="AU217">
        <v>509.579638999999</v>
      </c>
      <c s="64" r="AV217">
        <v>1178.182141</v>
      </c>
      <c s="64" r="AW217">
        <v>248.034034999999</v>
      </c>
      <c s="64" r="AX217">
        <v>3075.899559</v>
      </c>
      <c s="64" r="AY217">
        <v>20.384536</v>
      </c>
      <c s="64" r="AZ217">
        <v>98.5293049999999</v>
      </c>
      <c s="64" r="BA217">
        <v>451.428038</v>
      </c>
      <c s="64" r="BB217">
        <v>559.281900999999</v>
      </c>
      <c s="64" r="BC217">
        <v>512.589023999999</v>
      </c>
      <c s="64" r="BD217">
        <v>289.240424</v>
      </c>
      <c s="64" r="BE217">
        <v>606.619532</v>
      </c>
      <c s="64" r="BF217">
        <v>537.8268</v>
      </c>
      <c s="64" r="BG217">
        <v>2464.0</v>
      </c>
      <c s="64" r="BH217">
        <v>1507.381982</v>
      </c>
      <c s="64" r="BI217">
        <v>16.26004</v>
      </c>
      <c s="64" r="BJ217">
        <v>73.84028</v>
      </c>
      <c s="64" r="BK217">
        <v>328.275373</v>
      </c>
      <c s="64" r="BL217">
        <v>275.546994999999</v>
      </c>
      <c s="64" r="BM217">
        <v>95.065083</v>
      </c>
      <c s="64" r="BN217">
        <v>214.62727</v>
      </c>
      <c s="64" r="BO217">
        <v>288.16316</v>
      </c>
      <c s="64" r="BP217">
        <v>215.603781</v>
      </c>
      <c s="64" r="BQ217">
        <v>1568.517577</v>
      </c>
      <c s="64" r="BR217">
        <v>4.12449499999999</v>
      </c>
      <c s="64" r="BS217">
        <v>24.689024</v>
      </c>
      <c s="64" r="BT217">
        <v>123.152665</v>
      </c>
      <c s="64" r="BU217">
        <v>283.734906</v>
      </c>
      <c s="64" r="BV217">
        <v>417.523940999999</v>
      </c>
      <c s="64" r="BW217">
        <v>74.6131539999999</v>
      </c>
      <c s="64" r="BX217">
        <v>318.456371999999</v>
      </c>
      <c s="64" r="BY217">
        <v>322.223018</v>
      </c>
      <c s="64" r="BZ217">
        <v>505.133498999999</v>
      </c>
      <c s="64" r="CA217">
        <v>0.0</v>
      </c>
      <c s="64" r="CB217">
        <v>0.0</v>
      </c>
      <c s="64" r="CC217">
        <v>0.0</v>
      </c>
      <c s="64" r="CD217">
        <v>53.574283</v>
      </c>
      <c s="64" r="CE217">
        <v>61.8882499999999</v>
      </c>
      <c s="64" r="CF217">
        <v>57.2160689999999</v>
      </c>
      <c s="64" r="CG217">
        <v>0.0</v>
      </c>
      <c s="64" r="CH217">
        <v>332.454897</v>
      </c>
      <c s="64" r="CI217">
        <v>1639.689679</v>
      </c>
      <c s="64" r="CJ217">
        <v>20.384536</v>
      </c>
      <c s="64" r="CK217">
        <v>61.2859369999999</v>
      </c>
      <c s="64" r="CL217">
        <v>368.443886</v>
      </c>
      <c s="64" r="CM217">
        <v>464.337123</v>
      </c>
      <c s="64" r="CN217">
        <v>371.667236</v>
      </c>
      <c s="64" r="CO217">
        <v>202.727950999999</v>
      </c>
      <c s="64" r="CP217">
        <v>8.30956899999999</v>
      </c>
      <c s="64" r="CQ217">
        <v>142.533442</v>
      </c>
      <c s="64" r="CR217">
        <v>931.076380999999</v>
      </c>
      <c s="64" r="CS217">
        <v>0.0</v>
      </c>
      <c s="64" r="CT217">
        <v>37.2433679999999</v>
      </c>
      <c s="64" r="CU217">
        <v>82.984153</v>
      </c>
      <c s="64" r="CV217">
        <v>41.370494</v>
      </c>
      <c s="64" r="CW217">
        <v>79.0335379999999</v>
      </c>
      <c s="64" r="CX217">
        <v>29.2964039999999</v>
      </c>
      <c s="64" r="CY217">
        <v>598.309963</v>
      </c>
      <c s="64" r="CZ217">
        <v>62.838461</v>
      </c>
    </row>
    <row customHeight="1" r="218" ht="15.0">
      <c t="s" s="62" r="A218">
        <v>2748</v>
      </c>
      <c t="s" s="62" r="B218">
        <v>2749</v>
      </c>
      <c t="s" s="62" r="C218">
        <v>2750</v>
      </c>
      <c t="s" s="62" r="D218">
        <v>2751</v>
      </c>
      <c t="s" s="62" r="E218">
        <v>2752</v>
      </c>
      <c t="s" s="62" r="F218">
        <v>2753</v>
      </c>
      <c t="s" s="63" r="G218">
        <v>2754</v>
      </c>
      <c t="s" s="62" r="H218">
        <v>2755</v>
      </c>
      <c s="64" r="I218">
        <v>4428.0</v>
      </c>
      <c s="64" r="J218">
        <v>3129.0</v>
      </c>
      <c s="64" r="K218">
        <v>2405.0</v>
      </c>
      <c s="64" r="L218">
        <v>1961.0</v>
      </c>
      <c s="64" r="M218">
        <v>2038.0</v>
      </c>
      <c s="64" r="N218">
        <v>1846.0</v>
      </c>
      <c s="64" r="O218">
        <v>214.02</v>
      </c>
      <c s="64" r="P218">
        <v>756.408612999999</v>
      </c>
      <c s="64" r="Q218">
        <v>524.164799</v>
      </c>
      <c s="64" r="R218">
        <v>1053.86093099999</v>
      </c>
      <c s="64" r="S218">
        <v>895.99887</v>
      </c>
      <c s="64" r="T218">
        <v>766.431165999999</v>
      </c>
      <c s="64" r="U218">
        <v>431.135621</v>
      </c>
      <c s="64" r="V218">
        <v>485.0</v>
      </c>
      <c s="64" r="W218">
        <v>475.0</v>
      </c>
      <c s="64" r="X218">
        <v>691.0</v>
      </c>
      <c s="64" r="Y218">
        <v>655.0</v>
      </c>
      <c s="64" r="Z218">
        <v>545.0</v>
      </c>
      <c s="64" r="AA218">
        <v>278.0</v>
      </c>
      <c s="64" r="AB218">
        <v>2138.516423</v>
      </c>
      <c s="64" r="AC218">
        <v>374.665586</v>
      </c>
      <c s="64" r="AD218">
        <v>236.861735</v>
      </c>
      <c s="64" r="AE218">
        <v>550.032827</v>
      </c>
      <c s="64" r="AF218">
        <v>461.574732999999</v>
      </c>
      <c s="64" r="AG218">
        <v>352.302425</v>
      </c>
      <c s="64" r="AH218">
        <v>159.012688999999</v>
      </c>
      <c s="64" r="AI218">
        <v>4.066428</v>
      </c>
      <c s="64" r="AJ218">
        <v>447.635702999999</v>
      </c>
      <c s="64" r="AK218">
        <v>1330.196715</v>
      </c>
      <c s="64" r="AL218">
        <v>360.684005</v>
      </c>
      <c s="64" r="AM218">
        <v>2289.483577</v>
      </c>
      <c s="64" r="AN218">
        <v>381.743026999999</v>
      </c>
      <c s="64" r="AO218">
        <v>287.303064</v>
      </c>
      <c s="64" r="AP218">
        <v>503.828104</v>
      </c>
      <c s="64" r="AQ218">
        <v>434.424136999999</v>
      </c>
      <c s="64" r="AR218">
        <v>414.128740999999</v>
      </c>
      <c s="64" r="AS218">
        <v>241.792961999999</v>
      </c>
      <c s="64" r="AT218">
        <v>26.2635429999999</v>
      </c>
      <c s="64" r="AU218">
        <v>465.727490999999</v>
      </c>
      <c s="64" r="AV218">
        <v>1332.228212</v>
      </c>
      <c s="64" r="AW218">
        <v>491.527874</v>
      </c>
      <c s="64" r="AX218">
        <v>3660.25882199999</v>
      </c>
      <c s="64" r="AY218">
        <v>4.117249</v>
      </c>
      <c s="64" r="AZ218">
        <v>295.519744</v>
      </c>
      <c s="64" r="BA218">
        <v>226.638697</v>
      </c>
      <c s="64" r="BB218">
        <v>449.545533999999</v>
      </c>
      <c s="64" r="BC218">
        <v>710.866190999999</v>
      </c>
      <c s="64" r="BD218">
        <v>294.295893999999</v>
      </c>
      <c s="64" r="BE218">
        <v>1166.32465499999</v>
      </c>
      <c s="64" r="BF218">
        <v>512.950858</v>
      </c>
      <c s="64" r="BG218">
        <v>2676.0</v>
      </c>
      <c s="64" r="BH218">
        <v>1767.328477</v>
      </c>
      <c s="64" r="BI218">
        <v>4.117249</v>
      </c>
      <c s="64" r="BJ218">
        <v>182.4567</v>
      </c>
      <c s="64" r="BK218">
        <v>178.043685</v>
      </c>
      <c s="64" r="BL218">
        <v>198.591367999999</v>
      </c>
      <c s="64" r="BM218">
        <v>215.013361</v>
      </c>
      <c s="64" r="BN218">
        <v>257.5839</v>
      </c>
      <c s="64" r="BO218">
        <v>566.426687</v>
      </c>
      <c s="64" r="BP218">
        <v>165.095527</v>
      </c>
      <c s="64" r="BQ218">
        <v>1892.930346</v>
      </c>
      <c s="64" r="BR218">
        <v>0.0</v>
      </c>
      <c s="64" r="BS218">
        <v>113.063044</v>
      </c>
      <c s="64" r="BT218">
        <v>48.5950119999999</v>
      </c>
      <c s="64" r="BU218">
        <v>250.954164999999</v>
      </c>
      <c s="64" r="BV218">
        <v>495.852829999999</v>
      </c>
      <c s="64" r="BW218">
        <v>36.7119939999999</v>
      </c>
      <c s="64" r="BX218">
        <v>599.897967999999</v>
      </c>
      <c s="64" r="BY218">
        <v>347.855331999999</v>
      </c>
      <c s="64" r="BZ218">
        <v>292.851171</v>
      </c>
      <c s="64" r="CA218">
        <v>0.0</v>
      </c>
      <c s="64" r="CB218">
        <v>0.0</v>
      </c>
      <c s="64" r="CC218">
        <v>0.0</v>
      </c>
      <c s="64" r="CD218">
        <v>12.010738</v>
      </c>
      <c s="64" r="CE218">
        <v>92.5269339999999</v>
      </c>
      <c s="64" r="CF218">
        <v>23.981113</v>
      </c>
      <c s="64" r="CG218">
        <v>0.0</v>
      </c>
      <c s="64" r="CH218">
        <v>164.332384999999</v>
      </c>
      <c s="64" r="CI218">
        <v>1756.584348</v>
      </c>
      <c s="64" r="CJ218">
        <v>4.117249</v>
      </c>
      <c s="64" r="CK218">
        <v>226.084849999999</v>
      </c>
      <c s="64" r="CL218">
        <v>153.343768</v>
      </c>
      <c s="64" r="CM218">
        <v>404.897482</v>
      </c>
      <c s="64" r="CN218">
        <v>532.776824</v>
      </c>
      <c s="64" r="CO218">
        <v>249.771554</v>
      </c>
      <c s="64" r="CP218">
        <v>16.084969</v>
      </c>
      <c s="64" r="CQ218">
        <v>169.507652</v>
      </c>
      <c s="64" r="CR218">
        <v>1610.82330299999</v>
      </c>
      <c s="64" r="CS218">
        <v>0.0</v>
      </c>
      <c s="64" r="CT218">
        <v>69.4348949999999</v>
      </c>
      <c s="64" r="CU218">
        <v>73.2949289999999</v>
      </c>
      <c s="64" r="CV218">
        <v>32.637314</v>
      </c>
      <c s="64" r="CW218">
        <v>85.562432</v>
      </c>
      <c s="64" r="CX218">
        <v>20.543226</v>
      </c>
      <c s="64" r="CY218">
        <v>1150.23968599999</v>
      </c>
      <c s="64" r="CZ218">
        <v>179.110820999999</v>
      </c>
    </row>
    <row customHeight="1" r="219" ht="15.0">
      <c t="s" s="62" r="A219">
        <v>2756</v>
      </c>
      <c t="s" s="62" r="B219">
        <v>2757</v>
      </c>
      <c t="s" s="62" r="C219">
        <v>2758</v>
      </c>
      <c t="s" s="62" r="D219">
        <v>2759</v>
      </c>
      <c t="s" s="62" r="E219">
        <v>2760</v>
      </c>
      <c t="s" s="62" r="F219">
        <v>2761</v>
      </c>
      <c t="s" s="63" r="G219">
        <v>2762</v>
      </c>
      <c t="s" s="62" r="H219">
        <v>2763</v>
      </c>
      <c s="64" r="I219">
        <v>204.0</v>
      </c>
      <c s="64" r="J219">
        <v>186.0</v>
      </c>
      <c s="64" r="K219">
        <v>165.0</v>
      </c>
      <c s="64" r="L219">
        <v>180.0</v>
      </c>
      <c s="64" r="M219">
        <v>200.0</v>
      </c>
      <c s="64" r="N219">
        <v>234.0</v>
      </c>
      <c s="64" r="O219">
        <v>4.29</v>
      </c>
      <c s="64" r="P219">
        <v>35.0</v>
      </c>
      <c s="64" r="Q219">
        <v>24.0</v>
      </c>
      <c s="64" r="R219">
        <v>42.0</v>
      </c>
      <c s="64" r="S219">
        <v>53.0</v>
      </c>
      <c s="64" r="T219">
        <v>28.0</v>
      </c>
      <c s="64" r="U219">
        <v>22.0</v>
      </c>
      <c s="64" r="V219">
        <v>31.0</v>
      </c>
      <c s="64" r="W219">
        <v>29.0</v>
      </c>
      <c s="64" r="X219">
        <v>43.0</v>
      </c>
      <c s="64" r="Y219">
        <v>25.0</v>
      </c>
      <c s="64" r="Z219">
        <v>42.0</v>
      </c>
      <c s="64" r="AA219">
        <v>16.0</v>
      </c>
      <c s="64" r="AB219">
        <v>103.0</v>
      </c>
      <c s="64" r="AC219">
        <v>19.0</v>
      </c>
      <c s="64" r="AD219">
        <v>12.0</v>
      </c>
      <c s="64" r="AE219">
        <v>21.0</v>
      </c>
      <c s="64" r="AF219">
        <v>27.0</v>
      </c>
      <c s="64" r="AG219">
        <v>15.0</v>
      </c>
      <c s="64" r="AH219">
        <v>9.0</v>
      </c>
      <c s="64" r="AI219">
        <v>0.0</v>
      </c>
      <c s="64" r="AJ219">
        <v>27.0</v>
      </c>
      <c s="64" r="AK219">
        <v>55.0</v>
      </c>
      <c s="64" r="AL219">
        <v>21.0</v>
      </c>
      <c s="64" r="AM219">
        <v>101.0</v>
      </c>
      <c s="64" r="AN219">
        <v>16.0</v>
      </c>
      <c s="64" r="AO219">
        <v>12.0</v>
      </c>
      <c s="64" r="AP219">
        <v>21.0</v>
      </c>
      <c s="64" r="AQ219">
        <v>26.0</v>
      </c>
      <c s="64" r="AR219">
        <v>13.0</v>
      </c>
      <c s="64" r="AS219">
        <v>13.0</v>
      </c>
      <c s="64" r="AT219">
        <v>0.0</v>
      </c>
      <c s="64" r="AU219">
        <v>20.0</v>
      </c>
      <c s="64" r="AV219">
        <v>58.0</v>
      </c>
      <c s="64" r="AW219">
        <v>23.0</v>
      </c>
      <c s="64" r="AX219">
        <v>148.0</v>
      </c>
      <c s="64" r="AY219">
        <v>36.0</v>
      </c>
      <c s="64" r="AZ219">
        <v>4.0</v>
      </c>
      <c s="64" r="BA219">
        <v>8.0</v>
      </c>
      <c s="64" r="BB219">
        <v>4.0</v>
      </c>
      <c s="64" r="BC219">
        <v>20.0</v>
      </c>
      <c s="64" r="BD219">
        <v>28.0</v>
      </c>
      <c s="64" r="BE219">
        <v>40.0</v>
      </c>
      <c s="64" r="BF219">
        <v>8.0</v>
      </c>
      <c s="64" r="BG219">
        <v>144.0</v>
      </c>
      <c s="64" r="BH219">
        <v>72.0</v>
      </c>
      <c s="64" r="BI219">
        <v>24.0</v>
      </c>
      <c s="64" r="BJ219">
        <v>4.0</v>
      </c>
      <c s="64" r="BK219">
        <v>8.0</v>
      </c>
      <c s="64" r="BL219">
        <v>0.0</v>
      </c>
      <c s="64" r="BM219">
        <v>4.0</v>
      </c>
      <c s="64" r="BN219">
        <v>12.0</v>
      </c>
      <c s="64" r="BO219">
        <v>16.0</v>
      </c>
      <c s="64" r="BP219">
        <v>4.0</v>
      </c>
      <c s="64" r="BQ219">
        <v>76.0</v>
      </c>
      <c s="64" r="BR219">
        <v>12.0</v>
      </c>
      <c s="64" r="BS219">
        <v>0.0</v>
      </c>
      <c s="64" r="BT219">
        <v>0.0</v>
      </c>
      <c s="64" r="BU219">
        <v>4.0</v>
      </c>
      <c s="64" r="BV219">
        <v>16.0</v>
      </c>
      <c s="64" r="BW219">
        <v>16.0</v>
      </c>
      <c s="64" r="BX219">
        <v>24.0</v>
      </c>
      <c s="64" r="BY219">
        <v>4.0</v>
      </c>
      <c s="64" r="BZ219">
        <v>4.0</v>
      </c>
      <c s="64" r="CA219">
        <v>0.0</v>
      </c>
      <c s="64" r="CB219">
        <v>0.0</v>
      </c>
      <c s="64" r="CC219">
        <v>0.0</v>
      </c>
      <c s="64" r="CD219">
        <v>0.0</v>
      </c>
      <c s="64" r="CE219">
        <v>0.0</v>
      </c>
      <c s="64" r="CF219">
        <v>0.0</v>
      </c>
      <c s="64" r="CG219">
        <v>0.0</v>
      </c>
      <c s="64" r="CH219">
        <v>4.0</v>
      </c>
      <c s="64" r="CI219">
        <v>96.0</v>
      </c>
      <c s="64" r="CJ219">
        <v>28.0</v>
      </c>
      <c s="64" r="CK219">
        <v>4.0</v>
      </c>
      <c s="64" r="CL219">
        <v>4.0</v>
      </c>
      <c s="64" r="CM219">
        <v>4.0</v>
      </c>
      <c s="64" r="CN219">
        <v>20.0</v>
      </c>
      <c s="64" r="CO219">
        <v>28.0</v>
      </c>
      <c s="64" r="CP219">
        <v>4.0</v>
      </c>
      <c s="64" r="CQ219">
        <v>4.0</v>
      </c>
      <c s="64" r="CR219">
        <v>48.0</v>
      </c>
      <c s="64" r="CS219">
        <v>8.0</v>
      </c>
      <c s="64" r="CT219">
        <v>0.0</v>
      </c>
      <c s="64" r="CU219">
        <v>4.0</v>
      </c>
      <c s="64" r="CV219">
        <v>0.0</v>
      </c>
      <c s="64" r="CW219">
        <v>0.0</v>
      </c>
      <c s="64" r="CX219">
        <v>0.0</v>
      </c>
      <c s="64" r="CY219">
        <v>36.0</v>
      </c>
      <c s="64" r="CZ219">
        <v>0.0</v>
      </c>
    </row>
    <row customHeight="1" r="220" ht="15.0">
      <c t="s" s="62" r="A220">
        <v>2764</v>
      </c>
      <c t="s" s="62" r="B220">
        <v>2765</v>
      </c>
      <c t="s" s="62" r="C220">
        <v>2766</v>
      </c>
      <c t="s" s="62" r="D220">
        <v>2767</v>
      </c>
      <c t="s" s="62" r="E220">
        <v>2768</v>
      </c>
      <c t="s" s="62" r="F220">
        <v>2769</v>
      </c>
      <c t="s" s="63" r="G220">
        <v>2770</v>
      </c>
      <c t="s" s="62" r="H220">
        <v>2771</v>
      </c>
      <c s="64" r="I220">
        <v>148.0</v>
      </c>
      <c s="64" r="J220">
        <v>116.0</v>
      </c>
      <c s="64" r="K220">
        <v>115.0</v>
      </c>
      <c s="64" r="L220">
        <v>106.0</v>
      </c>
      <c s="64" r="M220">
        <v>111.0</v>
      </c>
      <c s="64" r="N220">
        <v>114.0</v>
      </c>
      <c s="64" r="O220">
        <v>6.49</v>
      </c>
      <c s="64" r="P220">
        <v>31.921569</v>
      </c>
      <c s="64" r="Q220">
        <v>11.607843</v>
      </c>
      <c s="64" r="R220">
        <v>32.8888889999999</v>
      </c>
      <c s="64" r="S220">
        <v>30.954248</v>
      </c>
      <c s="64" r="T220">
        <v>25.150327</v>
      </c>
      <c s="64" r="U220">
        <v>15.477124</v>
      </c>
      <c s="64" r="V220">
        <v>15.0</v>
      </c>
      <c s="64" r="W220">
        <v>18.0</v>
      </c>
      <c s="64" r="X220">
        <v>24.0</v>
      </c>
      <c s="64" r="Y220">
        <v>19.0</v>
      </c>
      <c s="64" r="Z220">
        <v>27.0</v>
      </c>
      <c s="64" r="AA220">
        <v>13.0</v>
      </c>
      <c s="64" r="AB220">
        <v>69.6470589999999</v>
      </c>
      <c s="64" r="AC220">
        <v>14.509804</v>
      </c>
      <c s="64" r="AD220">
        <v>4.83660099999999</v>
      </c>
      <c s="64" r="AE220">
        <v>14.509804</v>
      </c>
      <c s="64" r="AF220">
        <v>15.477124</v>
      </c>
      <c s="64" r="AG220">
        <v>13.542484</v>
      </c>
      <c s="64" r="AH220">
        <v>6.771242</v>
      </c>
      <c s="64" r="AI220">
        <v>0.0</v>
      </c>
      <c s="64" r="AJ220">
        <v>16.444444</v>
      </c>
      <c s="64" r="AK220">
        <v>40.627451</v>
      </c>
      <c s="64" r="AL220">
        <v>12.575163</v>
      </c>
      <c s="64" r="AM220">
        <v>78.352941</v>
      </c>
      <c s="64" r="AN220">
        <v>17.4117649999999</v>
      </c>
      <c s="64" r="AO220">
        <v>6.771242</v>
      </c>
      <c s="64" r="AP220">
        <v>18.379085</v>
      </c>
      <c s="64" r="AQ220">
        <v>15.477124</v>
      </c>
      <c s="64" r="AR220">
        <v>11.607843</v>
      </c>
      <c s="64" r="AS220">
        <v>8.705882</v>
      </c>
      <c s="64" r="AT220">
        <v>0.0</v>
      </c>
      <c s="64" r="AU220">
        <v>21.281046</v>
      </c>
      <c s="64" r="AV220">
        <v>40.627451</v>
      </c>
      <c s="64" r="AW220">
        <v>16.444444</v>
      </c>
      <c s="64" r="AX220">
        <v>123.816993</v>
      </c>
      <c s="64" r="AY220">
        <v>0.0</v>
      </c>
      <c s="64" r="AZ220">
        <v>0.0</v>
      </c>
      <c s="64" r="BA220">
        <v>11.607843</v>
      </c>
      <c s="64" r="BB220">
        <v>7.73856199999999</v>
      </c>
      <c s="64" r="BC220">
        <v>38.69281</v>
      </c>
      <c s="64" r="BD220">
        <v>23.215686</v>
      </c>
      <c s="64" r="BE220">
        <v>23.215686</v>
      </c>
      <c s="64" r="BF220">
        <v>19.346405</v>
      </c>
      <c s="64" r="BG220">
        <v>93.0</v>
      </c>
      <c s="64" r="BH220">
        <v>65.7777779999999</v>
      </c>
      <c s="64" r="BI220">
        <v>0.0</v>
      </c>
      <c s="64" r="BJ220">
        <v>0.0</v>
      </c>
      <c s="64" r="BK220">
        <v>7.73856199999999</v>
      </c>
      <c s="64" r="BL220">
        <v>3.869281</v>
      </c>
      <c s="64" r="BM220">
        <v>11.607843</v>
      </c>
      <c s="64" r="BN220">
        <v>19.346405</v>
      </c>
      <c s="64" r="BO220">
        <v>15.477124</v>
      </c>
      <c s="64" r="BP220">
        <v>7.73856199999999</v>
      </c>
      <c s="64" r="BQ220">
        <v>58.039216</v>
      </c>
      <c s="64" r="BR220">
        <v>0.0</v>
      </c>
      <c s="64" r="BS220">
        <v>0.0</v>
      </c>
      <c s="64" r="BT220">
        <v>3.869281</v>
      </c>
      <c s="64" r="BU220">
        <v>3.869281</v>
      </c>
      <c s="64" r="BV220">
        <v>27.0849669999999</v>
      </c>
      <c s="64" r="BW220">
        <v>3.869281</v>
      </c>
      <c s="64" r="BX220">
        <v>7.73856199999999</v>
      </c>
      <c s="64" r="BY220">
        <v>11.607843</v>
      </c>
      <c s="64" r="BZ220">
        <v>15.477124</v>
      </c>
      <c s="64" r="CA220">
        <v>0.0</v>
      </c>
      <c s="64" r="CB220">
        <v>0.0</v>
      </c>
      <c s="64" r="CC220">
        <v>0.0</v>
      </c>
      <c s="64" r="CD220">
        <v>0.0</v>
      </c>
      <c s="64" r="CE220">
        <v>7.73856199999999</v>
      </c>
      <c s="64" r="CF220">
        <v>0.0</v>
      </c>
      <c s="64" r="CG220">
        <v>0.0</v>
      </c>
      <c s="64" r="CH220">
        <v>7.73856199999999</v>
      </c>
      <c s="64" r="CI220">
        <v>69.6470589999999</v>
      </c>
      <c s="64" r="CJ220">
        <v>0.0</v>
      </c>
      <c s="64" r="CK220">
        <v>0.0</v>
      </c>
      <c s="64" r="CL220">
        <v>11.607843</v>
      </c>
      <c s="64" r="CM220">
        <v>7.73856199999999</v>
      </c>
      <c s="64" r="CN220">
        <v>19.346405</v>
      </c>
      <c s="64" r="CO220">
        <v>19.346405</v>
      </c>
      <c s="64" r="CP220">
        <v>0.0</v>
      </c>
      <c s="64" r="CQ220">
        <v>11.607843</v>
      </c>
      <c s="64" r="CR220">
        <v>38.69281</v>
      </c>
      <c s="64" r="CS220">
        <v>0.0</v>
      </c>
      <c s="64" r="CT220">
        <v>0.0</v>
      </c>
      <c s="64" r="CU220">
        <v>0.0</v>
      </c>
      <c s="64" r="CV220">
        <v>0.0</v>
      </c>
      <c s="64" r="CW220">
        <v>11.607843</v>
      </c>
      <c s="64" r="CX220">
        <v>3.869281</v>
      </c>
      <c s="64" r="CY220">
        <v>23.215686</v>
      </c>
      <c s="64" r="CZ220">
        <v>0.0</v>
      </c>
    </row>
    <row customHeight="1" r="221" ht="15.0">
      <c t="s" s="62" r="A221">
        <v>2772</v>
      </c>
      <c t="s" s="62" r="B221">
        <v>2773</v>
      </c>
      <c t="s" s="62" r="C221">
        <v>2774</v>
      </c>
      <c t="s" s="62" r="D221">
        <v>2775</v>
      </c>
      <c t="s" s="62" r="E221">
        <v>2776</v>
      </c>
      <c t="s" s="62" r="F221">
        <v>2777</v>
      </c>
      <c t="s" s="63" r="G221">
        <v>2778</v>
      </c>
      <c t="s" s="62" r="H221">
        <v>2779</v>
      </c>
      <c s="64" r="I221">
        <v>1660.0</v>
      </c>
      <c s="64" r="J221">
        <v>1294.0</v>
      </c>
      <c s="64" r="K221">
        <v>1238.0</v>
      </c>
      <c s="64" r="L221">
        <v>1046.0</v>
      </c>
      <c s="64" r="M221">
        <v>892.0</v>
      </c>
      <c s="64" r="N221">
        <v>905.0</v>
      </c>
      <c s="64" r="O221">
        <v>28.47</v>
      </c>
      <c s="64" r="P221">
        <v>359.960514999999</v>
      </c>
      <c s="64" r="Q221">
        <v>243.956983</v>
      </c>
      <c s="64" r="R221">
        <v>340.127979999999</v>
      </c>
      <c s="64" r="S221">
        <v>379.793049999999</v>
      </c>
      <c s="64" r="T221">
        <v>215.183007</v>
      </c>
      <c s="64" r="U221">
        <v>120.978465</v>
      </c>
      <c s="64" r="V221">
        <v>229.0</v>
      </c>
      <c s="64" r="W221">
        <v>240.0</v>
      </c>
      <c s="64" r="X221">
        <v>286.0</v>
      </c>
      <c s="64" r="Y221">
        <v>249.0</v>
      </c>
      <c s="64" r="Z221">
        <v>206.0</v>
      </c>
      <c s="64" r="AA221">
        <v>84.0</v>
      </c>
      <c s="64" r="AB221">
        <v>817.117252</v>
      </c>
      <c s="64" r="AC221">
        <v>164.610042999999</v>
      </c>
      <c s="64" r="AD221">
        <v>123.970145</v>
      </c>
      <c s="64" r="AE221">
        <v>173.534683</v>
      </c>
      <c s="64" r="AF221">
        <v>185.434204999999</v>
      </c>
      <c s="64" r="AG221">
        <v>111.062197</v>
      </c>
      <c s="64" r="AH221">
        <v>55.5310989999999</v>
      </c>
      <c s="64" r="AI221">
        <v>2.97488</v>
      </c>
      <c s="64" r="AJ221">
        <v>203.291886</v>
      </c>
      <c s="64" r="AK221">
        <v>498.796660999999</v>
      </c>
      <c s="64" r="AL221">
        <v>115.028704</v>
      </c>
      <c s="64" r="AM221">
        <v>842.882747999999</v>
      </c>
      <c s="64" r="AN221">
        <v>195.350472</v>
      </c>
      <c s="64" r="AO221">
        <v>119.986838</v>
      </c>
      <c s="64" r="AP221">
        <v>166.593296</v>
      </c>
      <c s="64" r="AQ221">
        <v>194.358845</v>
      </c>
      <c s="64" r="AR221">
        <v>104.12081</v>
      </c>
      <c s="64" r="AS221">
        <v>55.5310989999999</v>
      </c>
      <c s="64" r="AT221">
        <v>6.94138699999999</v>
      </c>
      <c s="64" r="AU221">
        <v>233.032288999999</v>
      </c>
      <c s="64" r="AV221">
        <v>490.855247</v>
      </c>
      <c s="64" r="AW221">
        <v>118.995211</v>
      </c>
      <c s="64" r="AX221">
        <v>1245.516813</v>
      </c>
      <c s="64" r="AY221">
        <v>7.933014</v>
      </c>
      <c s="64" r="AZ221">
        <v>91.229662</v>
      </c>
      <c s="64" r="BA221">
        <v>51.5645919999999</v>
      </c>
      <c s="64" r="BB221">
        <v>126.928226</v>
      </c>
      <c s="64" r="BC221">
        <v>289.555015</v>
      </c>
      <c s="64" r="BD221">
        <v>257.822958</v>
      </c>
      <c s="64" r="BE221">
        <v>273.688986</v>
      </c>
      <c s="64" r="BF221">
        <v>146.79436</v>
      </c>
      <c s="64" r="BG221">
        <v>1104.0</v>
      </c>
      <c s="64" r="BH221">
        <v>602.942671</v>
      </c>
      <c s="64" r="BI221">
        <v>7.933014</v>
      </c>
      <c s="64" r="BJ221">
        <v>51.5645919999999</v>
      </c>
      <c s="64" r="BK221">
        <v>43.6315779999999</v>
      </c>
      <c s="64" r="BL221">
        <v>67.43062</v>
      </c>
      <c s="64" r="BM221">
        <v>31.732056</v>
      </c>
      <c s="64" r="BN221">
        <v>214.191381</v>
      </c>
      <c s="64" r="BO221">
        <v>134.86124</v>
      </c>
      <c s="64" r="BP221">
        <v>51.598191</v>
      </c>
      <c s="64" r="BQ221">
        <v>642.574142</v>
      </c>
      <c s="64" r="BR221">
        <v>0.0</v>
      </c>
      <c s="64" r="BS221">
        <v>39.66507</v>
      </c>
      <c s="64" r="BT221">
        <v>7.933014</v>
      </c>
      <c s="64" r="BU221">
        <v>59.4976059999999</v>
      </c>
      <c s="64" r="BV221">
        <v>257.822958</v>
      </c>
      <c s="64" r="BW221">
        <v>43.6315779999999</v>
      </c>
      <c s="64" r="BX221">
        <v>138.827746999999</v>
      </c>
      <c s="64" r="BY221">
        <v>95.1961689999999</v>
      </c>
      <c s="64" r="BZ221">
        <v>111.095797</v>
      </c>
      <c s="64" r="CA221">
        <v>0.0</v>
      </c>
      <c s="64" r="CB221">
        <v>0.0</v>
      </c>
      <c s="64" r="CC221">
        <v>0.0</v>
      </c>
      <c s="64" r="CD221">
        <v>0.0</v>
      </c>
      <c s="64" r="CE221">
        <v>23.799042</v>
      </c>
      <c s="64" r="CF221">
        <v>35.698563</v>
      </c>
      <c s="64" r="CG221">
        <v>0.0</v>
      </c>
      <c s="64" r="CH221">
        <v>51.598191</v>
      </c>
      <c s="64" r="CI221">
        <v>761.569353999999</v>
      </c>
      <c s="64" r="CJ221">
        <v>7.933014</v>
      </c>
      <c s="64" r="CK221">
        <v>75.363634</v>
      </c>
      <c s="64" r="CL221">
        <v>35.698563</v>
      </c>
      <c s="64" r="CM221">
        <v>122.961719</v>
      </c>
      <c s="64" r="CN221">
        <v>253.856450999999</v>
      </c>
      <c s="64" r="CO221">
        <v>210.224874</v>
      </c>
      <c s="64" r="CP221">
        <v>0.0</v>
      </c>
      <c s="64" r="CQ221">
        <v>55.5310989999999</v>
      </c>
      <c s="64" r="CR221">
        <v>372.851662999999</v>
      </c>
      <c s="64" r="CS221">
        <v>0.0</v>
      </c>
      <c s="64" r="CT221">
        <v>15.866028</v>
      </c>
      <c s="64" r="CU221">
        <v>15.866028</v>
      </c>
      <c s="64" r="CV221">
        <v>3.966507</v>
      </c>
      <c s="64" r="CW221">
        <v>11.899521</v>
      </c>
      <c s="64" r="CX221">
        <v>11.899521</v>
      </c>
      <c s="64" r="CY221">
        <v>273.688986</v>
      </c>
      <c s="64" r="CZ221">
        <v>39.66507</v>
      </c>
    </row>
    <row customHeight="1" r="222" ht="15.0">
      <c t="s" s="62" r="A222">
        <v>2780</v>
      </c>
      <c t="s" s="62" r="B222">
        <v>2781</v>
      </c>
      <c t="s" s="62" r="C222">
        <v>2782</v>
      </c>
      <c t="s" s="62" r="D222">
        <v>2783</v>
      </c>
      <c t="s" s="62" r="E222">
        <v>2784</v>
      </c>
      <c t="s" s="62" r="F222">
        <v>2785</v>
      </c>
      <c t="s" s="63" r="G222">
        <v>2786</v>
      </c>
      <c t="s" s="62" r="H222">
        <v>2787</v>
      </c>
      <c s="64" r="I222">
        <v>2393.0</v>
      </c>
      <c s="64" r="J222">
        <v>1867.0</v>
      </c>
      <c s="64" r="K222">
        <v>1797.0</v>
      </c>
      <c s="64" r="L222">
        <v>1147.0</v>
      </c>
      <c s="64" r="M222">
        <v>624.0</v>
      </c>
      <c s="64" r="N222">
        <v>512.0</v>
      </c>
      <c s="64" r="O222">
        <v>8.52999999999999</v>
      </c>
      <c s="64" r="P222">
        <v>481.174822</v>
      </c>
      <c s="64" r="Q222">
        <v>374.169178999999</v>
      </c>
      <c s="64" r="R222">
        <v>554.078887</v>
      </c>
      <c s="64" r="S222">
        <v>589.320635</v>
      </c>
      <c s="64" r="T222">
        <v>274.864274</v>
      </c>
      <c s="64" r="U222">
        <v>119.392204</v>
      </c>
      <c s="64" r="V222">
        <v>395.0</v>
      </c>
      <c s="64" r="W222">
        <v>351.0</v>
      </c>
      <c s="64" r="X222">
        <v>457.0</v>
      </c>
      <c s="64" r="Y222">
        <v>407.0</v>
      </c>
      <c s="64" r="Z222">
        <v>150.0</v>
      </c>
      <c s="64" r="AA222">
        <v>107.0</v>
      </c>
      <c s="64" r="AB222">
        <v>1179.150412</v>
      </c>
      <c s="64" r="AC222">
        <v>247.042806</v>
      </c>
      <c s="64" r="AD222">
        <v>188.189703</v>
      </c>
      <c s="64" r="AE222">
        <v>278.074442999999</v>
      </c>
      <c s="64" r="AF222">
        <v>287.704950999999</v>
      </c>
      <c s="64" r="AG222">
        <v>140.177392</v>
      </c>
      <c s="64" r="AH222">
        <v>36.891061</v>
      </c>
      <c s="64" r="AI222">
        <v>1.07005599999999</v>
      </c>
      <c s="64" r="AJ222">
        <v>313.386304999999</v>
      </c>
      <c s="64" r="AK222">
        <v>756.109208999999</v>
      </c>
      <c s="64" r="AL222">
        <v>109.654898</v>
      </c>
      <c s="64" r="AM222">
        <v>1213.849588</v>
      </c>
      <c s="64" r="AN222">
        <v>234.132015</v>
      </c>
      <c s="64" r="AO222">
        <v>185.979476</v>
      </c>
      <c s="64" r="AP222">
        <v>276.004443999999</v>
      </c>
      <c s="64" r="AQ222">
        <v>301.615683999999</v>
      </c>
      <c s="64" r="AR222">
        <v>134.686881</v>
      </c>
      <c s="64" r="AS222">
        <v>68.1513819999999</v>
      </c>
      <c s="64" r="AT222">
        <v>13.279705</v>
      </c>
      <c s="64" r="AU222">
        <v>306.825738</v>
      </c>
      <c s="64" r="AV222">
        <v>757.249379999999</v>
      </c>
      <c s="64" r="AW222">
        <v>149.77447</v>
      </c>
      <c s="64" r="AX222">
        <v>1960.69720299999</v>
      </c>
      <c s="64" r="AY222">
        <v>21.401129</v>
      </c>
      <c s="64" r="AZ222">
        <v>118.724491</v>
      </c>
      <c s="64" r="BA222">
        <v>119.84632</v>
      </c>
      <c s="64" r="BB222">
        <v>291.055348999999</v>
      </c>
      <c s="64" r="BC222">
        <v>406.621443</v>
      </c>
      <c s="64" r="BD222">
        <v>333.857605999999</v>
      </c>
      <c s="64" r="BE222">
        <v>442.619359999999</v>
      </c>
      <c s="64" r="BF222">
        <v>226.571506</v>
      </c>
      <c s="64" r="BG222">
        <v>1496.0</v>
      </c>
      <c s="64" r="BH222">
        <v>978.769403</v>
      </c>
      <c s="64" r="BI222">
        <v>4.28022599999999</v>
      </c>
      <c s="64" r="BJ222">
        <v>84.7631429999999</v>
      </c>
      <c s="64" r="BK222">
        <v>77.0440629999999</v>
      </c>
      <c s="64" r="BL222">
        <v>158.368350999999</v>
      </c>
      <c s="64" r="BM222">
        <v>85.6045139999999</v>
      </c>
      <c s="64" r="BN222">
        <v>291.055348999999</v>
      </c>
      <c s="64" r="BO222">
        <v>213.450370999999</v>
      </c>
      <c s="64" r="BP222">
        <v>64.2033859999999</v>
      </c>
      <c s="64" r="BQ222">
        <v>981.9278</v>
      </c>
      <c s="64" r="BR222">
        <v>17.1209029999999</v>
      </c>
      <c s="64" r="BS222">
        <v>33.9613489999999</v>
      </c>
      <c s="64" r="BT222">
        <v>42.8022569999999</v>
      </c>
      <c s="64" r="BU222">
        <v>132.686996999999</v>
      </c>
      <c s="64" r="BV222">
        <v>321.016929</v>
      </c>
      <c s="64" r="BW222">
        <v>42.8022569999999</v>
      </c>
      <c s="64" r="BX222">
        <v>229.168988</v>
      </c>
      <c s="64" r="BY222">
        <v>162.36812</v>
      </c>
      <c s="64" r="BZ222">
        <v>265.093537</v>
      </c>
      <c s="64" r="CA222">
        <v>0.0</v>
      </c>
      <c s="64" r="CB222">
        <v>3.999769</v>
      </c>
      <c s="64" r="CC222">
        <v>0.0</v>
      </c>
      <c s="64" r="CD222">
        <v>4.28022599999999</v>
      </c>
      <c s="64" r="CE222">
        <v>55.6429339999999</v>
      </c>
      <c s="64" r="CF222">
        <v>81.3242889999999</v>
      </c>
      <c s="64" r="CG222">
        <v>0.0</v>
      </c>
      <c s="64" r="CH222">
        <v>119.84632</v>
      </c>
      <c s="64" r="CI222">
        <v>1064.93483199999</v>
      </c>
      <c s="64" r="CJ222">
        <v>12.8406769999999</v>
      </c>
      <c s="64" r="CK222">
        <v>89.3238259999999</v>
      </c>
      <c s="64" r="CL222">
        <v>102.725416999999</v>
      </c>
      <c s="64" r="CM222">
        <v>256.813542999999</v>
      </c>
      <c s="64" r="CN222">
        <v>295.335574</v>
      </c>
      <c s="64" r="CO222">
        <v>235.412414</v>
      </c>
      <c s="64" r="CP222">
        <v>4.28022599999999</v>
      </c>
      <c s="64" r="CQ222">
        <v>68.2031539999999</v>
      </c>
      <c s="64" r="CR222">
        <v>630.668833999999</v>
      </c>
      <c s="64" r="CS222">
        <v>8.560451</v>
      </c>
      <c s="64" r="CT222">
        <v>25.400897</v>
      </c>
      <c s="64" r="CU222">
        <v>17.1209029999999</v>
      </c>
      <c s="64" r="CV222">
        <v>29.96158</v>
      </c>
      <c s="64" r="CW222">
        <v>55.6429339999999</v>
      </c>
      <c s="64" r="CX222">
        <v>17.1209029999999</v>
      </c>
      <c s="64" r="CY222">
        <v>438.339134</v>
      </c>
      <c s="64" r="CZ222">
        <v>38.5220309999999</v>
      </c>
    </row>
    <row customHeight="1" r="223" ht="15.0">
      <c t="s" s="62" r="A223">
        <v>2788</v>
      </c>
      <c t="s" s="62" r="B223">
        <v>2789</v>
      </c>
      <c t="s" s="62" r="C223">
        <v>2790</v>
      </c>
      <c t="s" s="62" r="D223">
        <v>2791</v>
      </c>
      <c t="s" s="62" r="E223">
        <v>2792</v>
      </c>
      <c t="s" s="62" r="F223">
        <v>2793</v>
      </c>
      <c t="s" s="63" r="G223">
        <v>2794</v>
      </c>
      <c t="s" s="62" r="H223">
        <v>2795</v>
      </c>
      <c s="64" r="I223">
        <v>1188.0</v>
      </c>
      <c s="64" r="J223">
        <v>955.0</v>
      </c>
      <c s="64" r="K223">
        <v>893.0</v>
      </c>
      <c s="64" r="L223">
        <v>810.0</v>
      </c>
      <c s="64" r="M223">
        <v>771.0</v>
      </c>
      <c s="64" r="N223">
        <v>742.0</v>
      </c>
      <c s="64" r="O223">
        <v>8.91</v>
      </c>
      <c s="64" r="P223">
        <v>227.873059</v>
      </c>
      <c s="64" r="Q223">
        <v>218.593161</v>
      </c>
      <c s="64" r="R223">
        <v>274.272551</v>
      </c>
      <c s="64" r="S223">
        <v>201.064463999999</v>
      </c>
      <c s="64" r="T223">
        <v>129.824117</v>
      </c>
      <c s="64" r="U223">
        <v>136.372648</v>
      </c>
      <c s="64" r="V223">
        <v>187.0</v>
      </c>
      <c s="64" r="W223">
        <v>185.0</v>
      </c>
      <c s="64" r="X223">
        <v>195.0</v>
      </c>
      <c s="64" r="Y223">
        <v>134.0</v>
      </c>
      <c s="64" r="Z223">
        <v>143.0</v>
      </c>
      <c s="64" r="AA223">
        <v>111.0</v>
      </c>
      <c s="64" r="AB223">
        <v>532.732254</v>
      </c>
      <c s="64" r="AC223">
        <v>98.9855819999999</v>
      </c>
      <c s="64" r="AD223">
        <v>100.016682</v>
      </c>
      <c s="64" r="AE223">
        <v>139.198475</v>
      </c>
      <c s="64" r="AF223">
        <v>102.078881999999</v>
      </c>
      <c s="64" r="AG223">
        <v>60.7719159999999</v>
      </c>
      <c s="64" r="AH223">
        <v>26.6196759999999</v>
      </c>
      <c s="64" r="AI223">
        <v>5.06104</v>
      </c>
      <c s="64" r="AJ223">
        <v>137.136275</v>
      </c>
      <c s="64" r="AK223">
        <v>328.920841</v>
      </c>
      <c s="64" r="AL223">
        <v>66.675137</v>
      </c>
      <c s="64" r="AM223">
        <v>655.267745999999</v>
      </c>
      <c s="64" r="AN223">
        <v>128.887476999999</v>
      </c>
      <c s="64" r="AO223">
        <v>118.576479</v>
      </c>
      <c s="64" r="AP223">
        <v>135.074075999999</v>
      </c>
      <c s="64" r="AQ223">
        <v>98.9855819999999</v>
      </c>
      <c s="64" r="AR223">
        <v>69.0522009999999</v>
      </c>
      <c s="64" r="AS223">
        <v>86.604431</v>
      </c>
      <c s="64" r="AT223">
        <v>18.0874999999999</v>
      </c>
      <c s="64" r="AU223">
        <v>169.10037</v>
      </c>
      <c s="64" r="AV223">
        <v>337.16964</v>
      </c>
      <c s="64" r="AW223">
        <v>148.997737</v>
      </c>
      <c s="64" r="AX223">
        <v>930.225046</v>
      </c>
      <c s="64" r="AY223">
        <v>12.373198</v>
      </c>
      <c s="64" r="AZ223">
        <v>49.4927909999999</v>
      </c>
      <c s="64" r="BA223">
        <v>32.9951939999999</v>
      </c>
      <c s="64" r="BB223">
        <v>86.612385</v>
      </c>
      <c s="64" r="BC223">
        <v>123.731978</v>
      </c>
      <c s="64" r="BD223">
        <v>255.712753999999</v>
      </c>
      <c s="64" r="BE223">
        <v>266.196765</v>
      </c>
      <c s="64" r="BF223">
        <v>103.109982</v>
      </c>
      <c s="64" r="BG223">
        <v>768.0</v>
      </c>
      <c s="64" r="BH223">
        <v>404.065181999999</v>
      </c>
      <c s="64" r="BI223">
        <v>4.124399</v>
      </c>
      <c s="64" r="BJ223">
        <v>41.243993</v>
      </c>
      <c s="64" r="BK223">
        <v>16.4975969999999</v>
      </c>
      <c s="64" r="BL223">
        <v>37.119593</v>
      </c>
      <c s="64" r="BM223">
        <v>4.124399</v>
      </c>
      <c s="64" r="BN223">
        <v>164.975969999999</v>
      </c>
      <c s="64" r="BO223">
        <v>90.610838</v>
      </c>
      <c s="64" r="BP223">
        <v>45.368392</v>
      </c>
      <c s="64" r="BQ223">
        <v>526.159863999999</v>
      </c>
      <c s="64" r="BR223">
        <v>8.248799</v>
      </c>
      <c s="64" r="BS223">
        <v>8.248799</v>
      </c>
      <c s="64" r="BT223">
        <v>16.4975969999999</v>
      </c>
      <c s="64" r="BU223">
        <v>49.4927909999999</v>
      </c>
      <c s="64" r="BV223">
        <v>119.607579</v>
      </c>
      <c s="64" r="BW223">
        <v>90.736784</v>
      </c>
      <c s="64" r="BX223">
        <v>175.585927</v>
      </c>
      <c s="64" r="BY223">
        <v>57.74159</v>
      </c>
      <c s="64" r="BZ223">
        <v>107.234381</v>
      </c>
      <c s="64" r="CA223">
        <v>0.0</v>
      </c>
      <c s="64" r="CB223">
        <v>0.0</v>
      </c>
      <c s="64" r="CC223">
        <v>4.124399</v>
      </c>
      <c s="64" r="CD223">
        <v>0.0</v>
      </c>
      <c s="64" r="CE223">
        <v>16.4975969999999</v>
      </c>
      <c s="64" r="CF223">
        <v>32.9951939999999</v>
      </c>
      <c s="64" r="CG223">
        <v>0.0</v>
      </c>
      <c s="64" r="CH223">
        <v>53.61719</v>
      </c>
      <c s="64" r="CI223">
        <v>478.430314</v>
      </c>
      <c s="64" r="CJ223">
        <v>8.248799</v>
      </c>
      <c s="64" r="CK223">
        <v>45.368392</v>
      </c>
      <c s="64" r="CL223">
        <v>28.870795</v>
      </c>
      <c s="64" r="CM223">
        <v>74.239187</v>
      </c>
      <c s="64" r="CN223">
        <v>94.8611829999999</v>
      </c>
      <c s="64" r="CO223">
        <v>197.971165</v>
      </c>
      <c s="64" r="CP223">
        <v>0.0</v>
      </c>
      <c s="64" r="CQ223">
        <v>28.870795</v>
      </c>
      <c s="64" r="CR223">
        <v>344.560351</v>
      </c>
      <c s="64" r="CS223">
        <v>4.124399</v>
      </c>
      <c s="64" r="CT223">
        <v>4.124399</v>
      </c>
      <c s="64" r="CU223">
        <v>0.0</v>
      </c>
      <c s="64" r="CV223">
        <v>12.373198</v>
      </c>
      <c s="64" r="CW223">
        <v>12.373198</v>
      </c>
      <c s="64" r="CX223">
        <v>24.746396</v>
      </c>
      <c s="64" r="CY223">
        <v>266.196765</v>
      </c>
      <c s="64" r="CZ223">
        <v>20.6219959999999</v>
      </c>
    </row>
    <row customHeight="1" r="224" ht="15.0">
      <c t="s" s="62" r="A224">
        <v>2796</v>
      </c>
      <c t="s" s="62" r="B224">
        <v>2797</v>
      </c>
      <c t="s" s="62" r="C224">
        <v>2798</v>
      </c>
      <c t="s" s="62" r="D224">
        <v>2799</v>
      </c>
      <c t="s" s="62" r="E224">
        <v>2800</v>
      </c>
      <c t="s" s="62" r="F224">
        <v>2801</v>
      </c>
      <c t="s" s="63" r="G224">
        <v>2802</v>
      </c>
      <c t="s" s="62" r="H224">
        <v>2803</v>
      </c>
      <c s="64" r="I224">
        <v>1122.0</v>
      </c>
      <c s="64" r="J224">
        <v>1042.0</v>
      </c>
      <c s="64" r="K224">
        <v>1003.0</v>
      </c>
      <c s="64" r="L224">
        <v>958.0</v>
      </c>
      <c s="64" r="M224">
        <v>950.0</v>
      </c>
      <c s="64" r="N224">
        <v>943.0</v>
      </c>
      <c s="64" r="O224">
        <v>9.18</v>
      </c>
      <c s="64" r="P224">
        <v>192.0</v>
      </c>
      <c s="64" r="Q224">
        <v>208.0</v>
      </c>
      <c s="64" r="R224">
        <v>185.0</v>
      </c>
      <c s="64" r="S224">
        <v>245.0</v>
      </c>
      <c s="64" r="T224">
        <v>157.0</v>
      </c>
      <c s="64" r="U224">
        <v>135.0</v>
      </c>
      <c s="64" r="V224">
        <v>169.0</v>
      </c>
      <c s="64" r="W224">
        <v>212.0</v>
      </c>
      <c s="64" r="X224">
        <v>204.0</v>
      </c>
      <c s="64" r="Y224">
        <v>194.0</v>
      </c>
      <c s="64" r="Z224">
        <v>175.0</v>
      </c>
      <c s="64" r="AA224">
        <v>88.0</v>
      </c>
      <c s="64" r="AB224">
        <v>585.0</v>
      </c>
      <c s="64" r="AC224">
        <v>97.0</v>
      </c>
      <c s="64" r="AD224">
        <v>136.0</v>
      </c>
      <c s="64" r="AE224">
        <v>94.0</v>
      </c>
      <c s="64" r="AF224">
        <v>120.0</v>
      </c>
      <c s="64" r="AG224">
        <v>77.0</v>
      </c>
      <c s="64" r="AH224">
        <v>55.0</v>
      </c>
      <c s="64" r="AI224">
        <v>6.0</v>
      </c>
      <c s="64" r="AJ224">
        <v>162.0</v>
      </c>
      <c s="64" r="AK224">
        <v>319.0</v>
      </c>
      <c s="64" r="AL224">
        <v>104.0</v>
      </c>
      <c s="64" r="AM224">
        <v>537.0</v>
      </c>
      <c s="64" r="AN224">
        <v>95.0</v>
      </c>
      <c s="64" r="AO224">
        <v>72.0</v>
      </c>
      <c s="64" r="AP224">
        <v>91.0</v>
      </c>
      <c s="64" r="AQ224">
        <v>125.0</v>
      </c>
      <c s="64" r="AR224">
        <v>80.0</v>
      </c>
      <c s="64" r="AS224">
        <v>69.0</v>
      </c>
      <c s="64" r="AT224">
        <v>5.0</v>
      </c>
      <c s="64" r="AU224">
        <v>123.0</v>
      </c>
      <c s="64" r="AV224">
        <v>285.0</v>
      </c>
      <c s="64" r="AW224">
        <v>129.0</v>
      </c>
      <c s="64" r="AX224">
        <v>952.0</v>
      </c>
      <c s="64" r="AY224">
        <v>24.0</v>
      </c>
      <c s="64" r="AZ224">
        <v>48.0</v>
      </c>
      <c s="64" r="BA224">
        <v>16.0</v>
      </c>
      <c s="64" r="BB224">
        <v>60.0</v>
      </c>
      <c s="64" r="BC224">
        <v>108.0</v>
      </c>
      <c s="64" r="BD224">
        <v>256.0</v>
      </c>
      <c s="64" r="BE224">
        <v>260.0</v>
      </c>
      <c s="64" r="BF224">
        <v>180.0</v>
      </c>
      <c s="64" r="BG224">
        <v>888.0</v>
      </c>
      <c s="64" r="BH224">
        <v>524.0</v>
      </c>
      <c s="64" r="BI224">
        <v>16.0</v>
      </c>
      <c s="64" r="BJ224">
        <v>44.0</v>
      </c>
      <c s="64" r="BK224">
        <v>12.0</v>
      </c>
      <c s="64" r="BL224">
        <v>32.0</v>
      </c>
      <c s="64" r="BM224">
        <v>8.0</v>
      </c>
      <c s="64" r="BN224">
        <v>208.0</v>
      </c>
      <c s="64" r="BO224">
        <v>136.0</v>
      </c>
      <c s="64" r="BP224">
        <v>68.0</v>
      </c>
      <c s="64" r="BQ224">
        <v>428.0</v>
      </c>
      <c s="64" r="BR224">
        <v>8.0</v>
      </c>
      <c s="64" r="BS224">
        <v>4.0</v>
      </c>
      <c s="64" r="BT224">
        <v>4.0</v>
      </c>
      <c s="64" r="BU224">
        <v>28.0</v>
      </c>
      <c s="64" r="BV224">
        <v>100.0</v>
      </c>
      <c s="64" r="BW224">
        <v>48.0</v>
      </c>
      <c s="64" r="BX224">
        <v>124.0</v>
      </c>
      <c s="64" r="BY224">
        <v>112.0</v>
      </c>
      <c s="64" r="BZ224">
        <v>200.0</v>
      </c>
      <c s="64" r="CA224">
        <v>0.0</v>
      </c>
      <c s="64" r="CB224">
        <v>8.0</v>
      </c>
      <c s="64" r="CC224">
        <v>0.0</v>
      </c>
      <c s="64" r="CD224">
        <v>4.0</v>
      </c>
      <c s="64" r="CE224">
        <v>0.0</v>
      </c>
      <c s="64" r="CF224">
        <v>100.0</v>
      </c>
      <c s="64" r="CG224">
        <v>0.0</v>
      </c>
      <c s="64" r="CH224">
        <v>88.0</v>
      </c>
      <c s="64" r="CI224">
        <v>372.0</v>
      </c>
      <c s="64" r="CJ224">
        <v>20.0</v>
      </c>
      <c s="64" r="CK224">
        <v>32.0</v>
      </c>
      <c s="64" r="CL224">
        <v>8.0</v>
      </c>
      <c s="64" r="CM224">
        <v>32.0</v>
      </c>
      <c s="64" r="CN224">
        <v>84.0</v>
      </c>
      <c s="64" r="CO224">
        <v>132.0</v>
      </c>
      <c s="64" r="CP224">
        <v>4.0</v>
      </c>
      <c s="64" r="CQ224">
        <v>60.0</v>
      </c>
      <c s="64" r="CR224">
        <v>380.0</v>
      </c>
      <c s="64" r="CS224">
        <v>4.0</v>
      </c>
      <c s="64" r="CT224">
        <v>8.0</v>
      </c>
      <c s="64" r="CU224">
        <v>8.0</v>
      </c>
      <c s="64" r="CV224">
        <v>24.0</v>
      </c>
      <c s="64" r="CW224">
        <v>24.0</v>
      </c>
      <c s="64" r="CX224">
        <v>24.0</v>
      </c>
      <c s="64" r="CY224">
        <v>256.0</v>
      </c>
      <c s="64" r="CZ224">
        <v>32.0</v>
      </c>
    </row>
    <row customHeight="1" r="225" ht="15.0">
      <c t="s" s="62" r="A225">
        <v>2804</v>
      </c>
      <c t="s" s="62" r="B225">
        <v>2805</v>
      </c>
      <c t="s" s="62" r="C225">
        <v>2806</v>
      </c>
      <c t="s" s="62" r="D225">
        <v>2807</v>
      </c>
      <c t="s" s="62" r="E225">
        <v>2808</v>
      </c>
      <c t="s" s="62" r="F225">
        <v>2809</v>
      </c>
      <c t="s" s="63" r="G225">
        <v>2810</v>
      </c>
      <c t="s" s="62" r="H225">
        <v>2811</v>
      </c>
      <c s="64" r="I225">
        <v>672.0</v>
      </c>
      <c s="64" r="J225">
        <v>612.0</v>
      </c>
      <c s="64" r="K225">
        <v>715.0</v>
      </c>
      <c s="64" r="L225">
        <v>723.0</v>
      </c>
      <c s="64" r="M225">
        <v>704.0</v>
      </c>
      <c s="64" r="N225">
        <v>631.0</v>
      </c>
      <c s="64" r="O225">
        <v>8.25</v>
      </c>
      <c s="64" r="P225">
        <v>122.730538999999</v>
      </c>
      <c s="64" r="Q225">
        <v>88.5269459999999</v>
      </c>
      <c s="64" r="R225">
        <v>141.844311</v>
      </c>
      <c s="64" r="S225">
        <v>129.772455</v>
      </c>
      <c s="64" r="T225">
        <v>129.772455</v>
      </c>
      <c s="64" r="U225">
        <v>59.353293</v>
      </c>
      <c s="64" r="V225">
        <v>88.0</v>
      </c>
      <c s="64" r="W225">
        <v>102.0</v>
      </c>
      <c s="64" r="X225">
        <v>131.0</v>
      </c>
      <c s="64" r="Y225">
        <v>138.0</v>
      </c>
      <c s="64" r="Z225">
        <v>124.0</v>
      </c>
      <c s="64" r="AA225">
        <v>29.0</v>
      </c>
      <c s="64" r="AB225">
        <v>318.898204</v>
      </c>
      <c s="64" r="AC225">
        <v>61.3652689999999</v>
      </c>
      <c s="64" r="AD225">
        <v>37.2215569999999</v>
      </c>
      <c s="64" r="AE225">
        <v>70.419162</v>
      </c>
      <c s="64" r="AF225">
        <v>60.359281</v>
      </c>
      <c s="64" r="AG225">
        <v>62.371257</v>
      </c>
      <c s="64" r="AH225">
        <v>25.149701</v>
      </c>
      <c s="64" r="AI225">
        <v>2.011976</v>
      </c>
      <c s="64" r="AJ225">
        <v>75.4491019999999</v>
      </c>
      <c s="64" r="AK225">
        <v>185.101796</v>
      </c>
      <c s="64" r="AL225">
        <v>58.3473049999999</v>
      </c>
      <c s="64" r="AM225">
        <v>353.101795999999</v>
      </c>
      <c s="64" r="AN225">
        <v>61.3652689999999</v>
      </c>
      <c s="64" r="AO225">
        <v>51.3053889999999</v>
      </c>
      <c s="64" r="AP225">
        <v>71.42515</v>
      </c>
      <c s="64" r="AQ225">
        <v>69.4131739999999</v>
      </c>
      <c s="64" r="AR225">
        <v>67.4011979999999</v>
      </c>
      <c s="64" r="AS225">
        <v>30.179641</v>
      </c>
      <c s="64" r="AT225">
        <v>2.011976</v>
      </c>
      <c s="64" r="AU225">
        <v>81.4850299999999</v>
      </c>
      <c s="64" r="AV225">
        <v>200.191617</v>
      </c>
      <c s="64" r="AW225">
        <v>71.42515</v>
      </c>
      <c s="64" r="AX225">
        <v>575.42515</v>
      </c>
      <c s="64" r="AY225">
        <v>8.047904</v>
      </c>
      <c s="64" r="AZ225">
        <v>24.143713</v>
      </c>
      <c s="64" r="BA225">
        <v>36.215569</v>
      </c>
      <c s="64" r="BB225">
        <v>88.5269459999999</v>
      </c>
      <c s="64" r="BC225">
        <v>84.502994</v>
      </c>
      <c s="64" r="BD225">
        <v>96.5748499999999</v>
      </c>
      <c s="64" r="BE225">
        <v>140.838323</v>
      </c>
      <c s="64" r="BF225">
        <v>96.5748499999999</v>
      </c>
      <c s="64" r="BG225">
        <v>504.0</v>
      </c>
      <c s="64" r="BH225">
        <v>273.628742999999</v>
      </c>
      <c s="64" r="BI225">
        <v>4.023952</v>
      </c>
      <c s="64" r="BJ225">
        <v>12.071856</v>
      </c>
      <c s="64" r="BK225">
        <v>20.1197599999999</v>
      </c>
      <c s="64" r="BL225">
        <v>32.191617</v>
      </c>
      <c s="64" r="BM225">
        <v>24.143713</v>
      </c>
      <c s="64" r="BN225">
        <v>84.502994</v>
      </c>
      <c s="64" r="BO225">
        <v>68.4071859999999</v>
      </c>
      <c s="64" r="BP225">
        <v>28.167665</v>
      </c>
      <c s="64" r="BQ225">
        <v>301.796406999999</v>
      </c>
      <c s="64" r="BR225">
        <v>4.023952</v>
      </c>
      <c s="64" r="BS225">
        <v>12.071856</v>
      </c>
      <c s="64" r="BT225">
        <v>16.095808</v>
      </c>
      <c s="64" r="BU225">
        <v>56.335329</v>
      </c>
      <c s="64" r="BV225">
        <v>60.359281</v>
      </c>
      <c s="64" r="BW225">
        <v>12.071856</v>
      </c>
      <c s="64" r="BX225">
        <v>72.431138</v>
      </c>
      <c s="64" r="BY225">
        <v>68.4071859999999</v>
      </c>
      <c s="64" r="BZ225">
        <v>64.383234</v>
      </c>
      <c s="64" r="CA225">
        <v>0.0</v>
      </c>
      <c s="64" r="CB225">
        <v>0.0</v>
      </c>
      <c s="64" r="CC225">
        <v>0.0</v>
      </c>
      <c s="64" r="CD225">
        <v>0.0</v>
      </c>
      <c s="64" r="CE225">
        <v>4.023952</v>
      </c>
      <c s="64" r="CF225">
        <v>4.023952</v>
      </c>
      <c s="64" r="CG225">
        <v>0.0</v>
      </c>
      <c s="64" r="CH225">
        <v>56.335329</v>
      </c>
      <c s="64" r="CI225">
        <v>293.748503</v>
      </c>
      <c s="64" r="CJ225">
        <v>0.0</v>
      </c>
      <c s="64" r="CK225">
        <v>24.143713</v>
      </c>
      <c s="64" r="CL225">
        <v>24.143713</v>
      </c>
      <c s="64" r="CM225">
        <v>80.479042</v>
      </c>
      <c s="64" r="CN225">
        <v>68.4071859999999</v>
      </c>
      <c s="64" r="CO225">
        <v>76.4550899999999</v>
      </c>
      <c s="64" r="CP225">
        <v>0.0</v>
      </c>
      <c s="64" r="CQ225">
        <v>20.1197599999999</v>
      </c>
      <c s="64" r="CR225">
        <v>217.293412999999</v>
      </c>
      <c s="64" r="CS225">
        <v>8.047904</v>
      </c>
      <c s="64" r="CT225">
        <v>0.0</v>
      </c>
      <c s="64" r="CU225">
        <v>12.071856</v>
      </c>
      <c s="64" r="CV225">
        <v>8.047904</v>
      </c>
      <c s="64" r="CW225">
        <v>12.071856</v>
      </c>
      <c s="64" r="CX225">
        <v>16.095808</v>
      </c>
      <c s="64" r="CY225">
        <v>140.838323</v>
      </c>
      <c s="64" r="CZ225">
        <v>20.1197599999999</v>
      </c>
    </row>
    <row customHeight="1" r="226" ht="15.0">
      <c t="s" s="62" r="A226">
        <v>2812</v>
      </c>
      <c t="s" s="62" r="B226">
        <v>2813</v>
      </c>
      <c t="s" s="62" r="C226">
        <v>2814</v>
      </c>
      <c t="s" s="62" r="D226">
        <v>2815</v>
      </c>
      <c t="s" s="62" r="E226">
        <v>2816</v>
      </c>
      <c t="s" s="62" r="F226">
        <v>2817</v>
      </c>
      <c t="s" s="63" r="G226">
        <v>2818</v>
      </c>
      <c t="s" s="62" r="H226">
        <v>2819</v>
      </c>
      <c s="64" r="I226">
        <v>182.0</v>
      </c>
      <c s="64" r="J226">
        <v>161.0</v>
      </c>
      <c s="64" r="K226">
        <v>193.0</v>
      </c>
      <c s="64" r="L226">
        <v>183.0</v>
      </c>
      <c s="64" r="M226">
        <v>188.0</v>
      </c>
      <c s="64" r="N226">
        <v>186.0</v>
      </c>
      <c s="64" r="O226">
        <v>4.99</v>
      </c>
      <c s="64" r="P226">
        <v>28.0</v>
      </c>
      <c s="64" r="Q226">
        <v>31.0</v>
      </c>
      <c s="64" r="R226">
        <v>32.0</v>
      </c>
      <c s="64" r="S226">
        <v>32.0</v>
      </c>
      <c s="64" r="T226">
        <v>39.0</v>
      </c>
      <c s="64" r="U226">
        <v>20.0</v>
      </c>
      <c s="64" r="V226">
        <v>25.0</v>
      </c>
      <c s="64" r="W226">
        <v>26.0</v>
      </c>
      <c s="64" r="X226">
        <v>33.0</v>
      </c>
      <c s="64" r="Y226">
        <v>32.0</v>
      </c>
      <c s="64" r="Z226">
        <v>31.0</v>
      </c>
      <c s="64" r="AA226">
        <v>14.0</v>
      </c>
      <c s="64" r="AB226">
        <v>86.0</v>
      </c>
      <c s="64" r="AC226">
        <v>14.0</v>
      </c>
      <c s="64" r="AD226">
        <v>15.0</v>
      </c>
      <c s="64" r="AE226">
        <v>16.0</v>
      </c>
      <c s="64" r="AF226">
        <v>15.0</v>
      </c>
      <c s="64" r="AG226">
        <v>19.0</v>
      </c>
      <c s="64" r="AH226">
        <v>7.0</v>
      </c>
      <c s="64" r="AI226">
        <v>0.0</v>
      </c>
      <c s="64" r="AJ226">
        <v>19.0</v>
      </c>
      <c s="64" r="AK226">
        <v>50.0</v>
      </c>
      <c s="64" r="AL226">
        <v>17.0</v>
      </c>
      <c s="64" r="AM226">
        <v>96.0</v>
      </c>
      <c s="64" r="AN226">
        <v>14.0</v>
      </c>
      <c s="64" r="AO226">
        <v>16.0</v>
      </c>
      <c s="64" r="AP226">
        <v>16.0</v>
      </c>
      <c s="64" r="AQ226">
        <v>17.0</v>
      </c>
      <c s="64" r="AR226">
        <v>20.0</v>
      </c>
      <c s="64" r="AS226">
        <v>12.0</v>
      </c>
      <c s="64" r="AT226">
        <v>1.0</v>
      </c>
      <c s="64" r="AU226">
        <v>19.0</v>
      </c>
      <c s="64" r="AV226">
        <v>54.0</v>
      </c>
      <c s="64" r="AW226">
        <v>23.0</v>
      </c>
      <c s="64" r="AX226">
        <v>140.0</v>
      </c>
      <c s="64" r="AY226">
        <v>24.0</v>
      </c>
      <c s="64" r="AZ226">
        <v>8.0</v>
      </c>
      <c s="64" r="BA226">
        <v>0.0</v>
      </c>
      <c s="64" r="BB226">
        <v>4.0</v>
      </c>
      <c s="64" r="BC226">
        <v>12.0</v>
      </c>
      <c s="64" r="BD226">
        <v>36.0</v>
      </c>
      <c s="64" r="BE226">
        <v>40.0</v>
      </c>
      <c s="64" r="BF226">
        <v>16.0</v>
      </c>
      <c s="64" r="BG226">
        <v>128.0</v>
      </c>
      <c s="64" r="BH226">
        <v>68.0</v>
      </c>
      <c s="64" r="BI226">
        <v>16.0</v>
      </c>
      <c s="64" r="BJ226">
        <v>4.0</v>
      </c>
      <c s="64" r="BK226">
        <v>0.0</v>
      </c>
      <c s="64" r="BL226">
        <v>0.0</v>
      </c>
      <c s="64" r="BM226">
        <v>4.0</v>
      </c>
      <c s="64" r="BN226">
        <v>24.0</v>
      </c>
      <c s="64" r="BO226">
        <v>20.0</v>
      </c>
      <c s="64" r="BP226">
        <v>0.0</v>
      </c>
      <c s="64" r="BQ226">
        <v>72.0</v>
      </c>
      <c s="64" r="BR226">
        <v>8.0</v>
      </c>
      <c s="64" r="BS226">
        <v>4.0</v>
      </c>
      <c s="64" r="BT226">
        <v>0.0</v>
      </c>
      <c s="64" r="BU226">
        <v>4.0</v>
      </c>
      <c s="64" r="BV226">
        <v>8.0</v>
      </c>
      <c s="64" r="BW226">
        <v>12.0</v>
      </c>
      <c s="64" r="BX226">
        <v>20.0</v>
      </c>
      <c s="64" r="BY226">
        <v>16.0</v>
      </c>
      <c s="64" r="BZ226">
        <v>12.0</v>
      </c>
      <c s="64" r="CA226">
        <v>0.0</v>
      </c>
      <c s="64" r="CB226">
        <v>0.0</v>
      </c>
      <c s="64" r="CC226">
        <v>0.0</v>
      </c>
      <c s="64" r="CD226">
        <v>0.0</v>
      </c>
      <c s="64" r="CE226">
        <v>0.0</v>
      </c>
      <c s="64" r="CF226">
        <v>8.0</v>
      </c>
      <c s="64" r="CG226">
        <v>0.0</v>
      </c>
      <c s="64" r="CH226">
        <v>4.0</v>
      </c>
      <c s="64" r="CI226">
        <v>60.0</v>
      </c>
      <c s="64" r="CJ226">
        <v>12.0</v>
      </c>
      <c s="64" r="CK226">
        <v>4.0</v>
      </c>
      <c s="64" r="CL226">
        <v>0.0</v>
      </c>
      <c s="64" r="CM226">
        <v>4.0</v>
      </c>
      <c s="64" r="CN226">
        <v>12.0</v>
      </c>
      <c s="64" r="CO226">
        <v>20.0</v>
      </c>
      <c s="64" r="CP226">
        <v>4.0</v>
      </c>
      <c s="64" r="CQ226">
        <v>4.0</v>
      </c>
      <c s="64" r="CR226">
        <v>68.0</v>
      </c>
      <c s="64" r="CS226">
        <v>12.0</v>
      </c>
      <c s="64" r="CT226">
        <v>4.0</v>
      </c>
      <c s="64" r="CU226">
        <v>0.0</v>
      </c>
      <c s="64" r="CV226">
        <v>0.0</v>
      </c>
      <c s="64" r="CW226">
        <v>0.0</v>
      </c>
      <c s="64" r="CX226">
        <v>8.0</v>
      </c>
      <c s="64" r="CY226">
        <v>36.0</v>
      </c>
      <c s="64" r="CZ226">
        <v>8.0</v>
      </c>
    </row>
    <row customHeight="1" r="227" ht="15.0">
      <c t="s" s="62" r="A227">
        <v>2820</v>
      </c>
      <c t="s" s="62" r="B227">
        <v>2821</v>
      </c>
      <c t="s" s="62" r="C227">
        <v>2822</v>
      </c>
      <c t="s" s="62" r="D227">
        <v>2823</v>
      </c>
      <c t="s" s="62" r="E227">
        <v>2824</v>
      </c>
      <c t="s" s="62" r="F227">
        <v>2825</v>
      </c>
      <c t="s" s="63" r="G227">
        <v>2826</v>
      </c>
      <c t="s" s="62" r="H227">
        <v>2827</v>
      </c>
      <c s="64" r="I227">
        <v>115.0</v>
      </c>
      <c s="64" r="J227">
        <v>108.0</v>
      </c>
      <c s="64" r="K227">
        <v>115.0</v>
      </c>
      <c s="64" r="L227">
        <v>117.0</v>
      </c>
      <c s="64" r="M227">
        <v>109.0</v>
      </c>
      <c s="64" r="N227">
        <v>115.0</v>
      </c>
      <c s="64" r="O227">
        <v>3.14</v>
      </c>
      <c s="64" r="P227">
        <v>13.401588</v>
      </c>
      <c s="64" r="Q227">
        <v>14.488091</v>
      </c>
      <c s="64" r="R227">
        <v>14.518387</v>
      </c>
      <c s="64" r="S227">
        <v>24.569578</v>
      </c>
      <c s="64" r="T227">
        <v>24.569578</v>
      </c>
      <c s="64" r="U227">
        <v>23.452779</v>
      </c>
      <c s="64" r="V227">
        <v>14.0</v>
      </c>
      <c s="64" r="W227">
        <v>17.0</v>
      </c>
      <c s="64" r="X227">
        <v>20.0</v>
      </c>
      <c s="64" r="Y227">
        <v>20.0</v>
      </c>
      <c s="64" r="Z227">
        <v>23.0</v>
      </c>
      <c s="64" r="AA227">
        <v>14.0</v>
      </c>
      <c s="64" r="AB227">
        <v>53.5760549999999</v>
      </c>
      <c s="64" r="AC227">
        <v>6.700794</v>
      </c>
      <c s="64" r="AD227">
        <v>8.90409599999999</v>
      </c>
      <c s="64" r="AE227">
        <v>6.700794</v>
      </c>
      <c s="64" r="AF227">
        <v>11.16799</v>
      </c>
      <c s="64" r="AG227">
        <v>12.284789</v>
      </c>
      <c s="64" r="AH227">
        <v>6.700794</v>
      </c>
      <c s="64" r="AI227">
        <v>1.116799</v>
      </c>
      <c s="64" r="AJ227">
        <v>11.137694</v>
      </c>
      <c s="64" r="AK227">
        <v>24.569578</v>
      </c>
      <c s="64" r="AL227">
        <v>17.868784</v>
      </c>
      <c s="64" r="AM227">
        <v>61.423945</v>
      </c>
      <c s="64" r="AN227">
        <v>6.700794</v>
      </c>
      <c s="64" r="AO227">
        <v>5.58399499999999</v>
      </c>
      <c s="64" r="AP227">
        <v>7.81759299999999</v>
      </c>
      <c s="64" r="AQ227">
        <v>13.401588</v>
      </c>
      <c s="64" r="AR227">
        <v>12.284789</v>
      </c>
      <c s="64" r="AS227">
        <v>13.401588</v>
      </c>
      <c s="64" r="AT227">
        <v>2.233598</v>
      </c>
      <c s="64" r="AU227">
        <v>8.934392</v>
      </c>
      <c s="64" r="AV227">
        <v>27.919975</v>
      </c>
      <c s="64" r="AW227">
        <v>24.569578</v>
      </c>
      <c s="64" r="AX227">
        <v>100.451317</v>
      </c>
      <c s="64" r="AY227">
        <v>0.0</v>
      </c>
      <c s="64" r="AZ227">
        <v>4.467196</v>
      </c>
      <c s="64" r="BA227">
        <v>4.467196</v>
      </c>
      <c s="64" r="BB227">
        <v>8.934392</v>
      </c>
      <c s="64" r="BC227">
        <v>17.868784</v>
      </c>
      <c s="64" r="BD227">
        <v>13.401588</v>
      </c>
      <c s="64" r="BE227">
        <v>26.803176</v>
      </c>
      <c s="64" r="BF227">
        <v>24.5089849999999</v>
      </c>
      <c s="64" r="BG227">
        <v>88.0</v>
      </c>
      <c s="64" r="BH227">
        <v>51.312161</v>
      </c>
      <c s="64" r="BI227">
        <v>0.0</v>
      </c>
      <c s="64" r="BJ227">
        <v>0.0</v>
      </c>
      <c s="64" r="BK227">
        <v>4.467196</v>
      </c>
      <c s="64" r="BL227">
        <v>4.467196</v>
      </c>
      <c s="64" r="BM227">
        <v>8.934392</v>
      </c>
      <c s="64" r="BN227">
        <v>13.401588</v>
      </c>
      <c s="64" r="BO227">
        <v>13.401588</v>
      </c>
      <c s="64" r="BP227">
        <v>6.640201</v>
      </c>
      <c s="64" r="BQ227">
        <v>49.139156</v>
      </c>
      <c s="64" r="BR227">
        <v>0.0</v>
      </c>
      <c s="64" r="BS227">
        <v>4.467196</v>
      </c>
      <c s="64" r="BT227">
        <v>0.0</v>
      </c>
      <c s="64" r="BU227">
        <v>4.467196</v>
      </c>
      <c s="64" r="BV227">
        <v>8.934392</v>
      </c>
      <c s="64" r="BW227">
        <v>0.0</v>
      </c>
      <c s="64" r="BX227">
        <v>13.401588</v>
      </c>
      <c s="64" r="BY227">
        <v>17.868784</v>
      </c>
      <c s="64" r="BZ227">
        <v>15.574593</v>
      </c>
      <c s="64" r="CA227">
        <v>0.0</v>
      </c>
      <c s="64" r="CB227">
        <v>0.0</v>
      </c>
      <c s="64" r="CC227">
        <v>0.0</v>
      </c>
      <c s="64" r="CD227">
        <v>0.0</v>
      </c>
      <c s="64" r="CE227">
        <v>0.0</v>
      </c>
      <c s="64" r="CF227">
        <v>0.0</v>
      </c>
      <c s="64" r="CG227">
        <v>0.0</v>
      </c>
      <c s="64" r="CH227">
        <v>15.574593</v>
      </c>
      <c s="64" r="CI227">
        <v>44.6719599999999</v>
      </c>
      <c s="64" r="CJ227">
        <v>0.0</v>
      </c>
      <c s="64" r="CK227">
        <v>4.467196</v>
      </c>
      <c s="64" r="CL227">
        <v>0.0</v>
      </c>
      <c s="64" r="CM227">
        <v>8.934392</v>
      </c>
      <c s="64" r="CN227">
        <v>17.868784</v>
      </c>
      <c s="64" r="CO227">
        <v>13.401588</v>
      </c>
      <c s="64" r="CP227">
        <v>0.0</v>
      </c>
      <c s="64" r="CQ227">
        <v>0.0</v>
      </c>
      <c s="64" r="CR227">
        <v>40.2047639999999</v>
      </c>
      <c s="64" r="CS227">
        <v>0.0</v>
      </c>
      <c s="64" r="CT227">
        <v>0.0</v>
      </c>
      <c s="64" r="CU227">
        <v>4.467196</v>
      </c>
      <c s="64" r="CV227">
        <v>0.0</v>
      </c>
      <c s="64" r="CW227">
        <v>0.0</v>
      </c>
      <c s="64" r="CX227">
        <v>0.0</v>
      </c>
      <c s="64" r="CY227">
        <v>26.803176</v>
      </c>
      <c s="64" r="CZ227">
        <v>8.934392</v>
      </c>
    </row>
    <row customHeight="1" r="228" ht="15.0">
      <c t="s" s="62" r="A228">
        <v>2828</v>
      </c>
      <c t="s" s="62" r="B228">
        <v>2829</v>
      </c>
      <c t="s" s="62" r="C228">
        <v>2830</v>
      </c>
      <c t="s" s="62" r="D228">
        <v>2831</v>
      </c>
      <c t="s" s="62" r="E228">
        <v>2832</v>
      </c>
      <c t="s" s="62" r="F228">
        <v>2833</v>
      </c>
      <c t="s" s="63" r="G228">
        <v>2834</v>
      </c>
      <c t="s" s="62" r="H228">
        <v>2835</v>
      </c>
      <c s="64" r="I228">
        <v>2096.0</v>
      </c>
      <c s="64" r="J228">
        <v>1505.0</v>
      </c>
      <c s="64" r="K228">
        <v>1418.0</v>
      </c>
      <c s="64" r="L228">
        <v>1230.0</v>
      </c>
      <c s="64" r="M228">
        <v>1089.0</v>
      </c>
      <c s="64" r="N228">
        <v>1132.0</v>
      </c>
      <c s="64" r="O228">
        <v>59.75</v>
      </c>
      <c s="64" r="P228">
        <v>474.740056999999</v>
      </c>
      <c s="64" r="Q228">
        <v>279.829745</v>
      </c>
      <c s="64" r="R228">
        <v>531.300220999999</v>
      </c>
      <c s="64" r="S228">
        <v>441.73343</v>
      </c>
      <c s="64" r="T228">
        <v>208.687061</v>
      </c>
      <c s="64" r="U228">
        <v>159.709485</v>
      </c>
      <c s="64" r="V228">
        <v>303.0</v>
      </c>
      <c s="64" r="W228">
        <v>269.0</v>
      </c>
      <c s="64" r="X228">
        <v>348.0</v>
      </c>
      <c s="64" r="Y228">
        <v>267.0</v>
      </c>
      <c s="64" r="Z228">
        <v>203.0</v>
      </c>
      <c s="64" r="AA228">
        <v>115.0</v>
      </c>
      <c s="64" r="AB228">
        <v>1037.85269599999</v>
      </c>
      <c s="64" r="AC228">
        <v>243.758408</v>
      </c>
      <c s="64" r="AD228">
        <v>138.285407999999</v>
      </c>
      <c s="64" r="AE228">
        <v>270.441395</v>
      </c>
      <c s="64" r="AF228">
        <v>218.20489</v>
      </c>
      <c s="64" r="AG228">
        <v>96.890421</v>
      </c>
      <c s="64" r="AH228">
        <v>67.077984</v>
      </c>
      <c s="64" r="AI228">
        <v>3.19418999999999</v>
      </c>
      <c s="64" r="AJ228">
        <v>293.800712999999</v>
      </c>
      <c s="64" r="AK228">
        <v>633.320072999999</v>
      </c>
      <c s="64" r="AL228">
        <v>110.73191</v>
      </c>
      <c s="64" r="AM228">
        <v>1058.147304</v>
      </c>
      <c s="64" r="AN228">
        <v>230.981649</v>
      </c>
      <c s="64" r="AO228">
        <v>141.544337</v>
      </c>
      <c s="64" r="AP228">
        <v>260.858826</v>
      </c>
      <c s="64" r="AQ228">
        <v>223.528539999999</v>
      </c>
      <c s="64" r="AR228">
        <v>111.79664</v>
      </c>
      <c s="64" r="AS228">
        <v>83.0489319999999</v>
      </c>
      <c s="64" r="AT228">
        <v>6.38837899999999</v>
      </c>
      <c s="64" r="AU228">
        <v>287.412333999999</v>
      </c>
      <c s="64" r="AV228">
        <v>605.701834999999</v>
      </c>
      <c s="64" r="AW228">
        <v>165.033134999999</v>
      </c>
      <c s="64" r="AX228">
        <v>1655.94285199999</v>
      </c>
      <c s="64" r="AY228">
        <v>38.3302759999999</v>
      </c>
      <c s="64" r="AZ228">
        <v>93.6962309999999</v>
      </c>
      <c s="64" r="BA228">
        <v>84.9194329999999</v>
      </c>
      <c s="64" r="BB228">
        <v>238.499497999999</v>
      </c>
      <c s="64" r="BC228">
        <v>276.829774999999</v>
      </c>
      <c s="64" r="BD228">
        <v>306.383253</v>
      </c>
      <c s="64" r="BE228">
        <v>434.4098</v>
      </c>
      <c s="64" r="BF228">
        <v>182.874584</v>
      </c>
      <c s="64" r="BG228">
        <v>1160.0</v>
      </c>
      <c s="64" r="BH228">
        <v>817.194647</v>
      </c>
      <c s="64" r="BI228">
        <v>21.294598</v>
      </c>
      <c s="64" r="BJ228">
        <v>68.1427139999999</v>
      </c>
      <c s="64" r="BK228">
        <v>50.848077</v>
      </c>
      <c s="64" r="BL228">
        <v>119.249748999999</v>
      </c>
      <c s="64" r="BM228">
        <v>46.8481159999999</v>
      </c>
      <c s="64" r="BN228">
        <v>216.945941</v>
      </c>
      <c s="64" r="BO228">
        <v>225.722738999999</v>
      </c>
      <c s="64" r="BP228">
        <v>68.1427139999999</v>
      </c>
      <c s="64" r="BQ228">
        <v>838.748203999999</v>
      </c>
      <c s="64" r="BR228">
        <v>17.035678</v>
      </c>
      <c s="64" r="BS228">
        <v>25.553518</v>
      </c>
      <c s="64" r="BT228">
        <v>34.0713569999999</v>
      </c>
      <c s="64" r="BU228">
        <v>119.249748999999</v>
      </c>
      <c s="64" r="BV228">
        <v>229.981659</v>
      </c>
      <c s="64" r="BW228">
        <v>89.437312</v>
      </c>
      <c s="64" r="BX228">
        <v>208.687061</v>
      </c>
      <c s="64" r="BY228">
        <v>114.731871</v>
      </c>
      <c s="64" r="BZ228">
        <v>178.874624</v>
      </c>
      <c s="64" r="CA228">
        <v>0.0</v>
      </c>
      <c s="64" r="CB228">
        <v>4.25891999999999</v>
      </c>
      <c s="64" r="CC228">
        <v>0.0</v>
      </c>
      <c s="64" r="CD228">
        <v>8.517839</v>
      </c>
      <c s="64" r="CE228">
        <v>38.3302759999999</v>
      </c>
      <c s="64" r="CF228">
        <v>34.0713569999999</v>
      </c>
      <c s="64" r="CG228">
        <v>0.0</v>
      </c>
      <c s="64" r="CH228">
        <v>93.6962309999999</v>
      </c>
      <c s="64" r="CI228">
        <v>902.114081</v>
      </c>
      <c s="64" r="CJ228">
        <v>21.294598</v>
      </c>
      <c s="64" r="CK228">
        <v>80.9194729999999</v>
      </c>
      <c s="64" r="CL228">
        <v>72.1426749999999</v>
      </c>
      <c s="64" r="CM228">
        <v>217.2049</v>
      </c>
      <c s="64" r="CN228">
        <v>212.945979999999</v>
      </c>
      <c s="64" r="CO228">
        <v>238.240539</v>
      </c>
      <c s="64" r="CP228">
        <v>0.0</v>
      </c>
      <c s="64" r="CQ228">
        <v>59.3659159999999</v>
      </c>
      <c s="64" r="CR228">
        <v>574.954147</v>
      </c>
      <c s="64" r="CS228">
        <v>17.035678</v>
      </c>
      <c s="64" r="CT228">
        <v>8.517839</v>
      </c>
      <c s="64" r="CU228">
        <v>12.776759</v>
      </c>
      <c s="64" r="CV228">
        <v>12.776759</v>
      </c>
      <c s="64" r="CW228">
        <v>25.553518</v>
      </c>
      <c s="64" r="CX228">
        <v>34.0713569999999</v>
      </c>
      <c s="64" r="CY228">
        <v>434.4098</v>
      </c>
      <c s="64" r="CZ228">
        <v>29.8124369999999</v>
      </c>
    </row>
    <row customHeight="1" r="229" ht="15.0">
      <c t="s" s="62" r="A229">
        <v>2836</v>
      </c>
      <c t="s" s="62" r="B229">
        <v>2837</v>
      </c>
      <c t="s" s="62" r="C229">
        <v>2838</v>
      </c>
      <c t="s" s="62" r="D229">
        <v>2839</v>
      </c>
      <c t="s" s="62" r="E229">
        <v>2840</v>
      </c>
      <c t="s" s="62" r="F229">
        <v>2841</v>
      </c>
      <c t="s" s="63" r="G229">
        <v>2842</v>
      </c>
      <c t="s" s="62" r="H229">
        <v>2843</v>
      </c>
      <c s="64" r="I229">
        <v>2230.0</v>
      </c>
      <c s="64" r="J229">
        <v>1992.0</v>
      </c>
      <c s="64" r="K229">
        <v>2024.0</v>
      </c>
      <c s="64" r="L229">
        <v>2007.0</v>
      </c>
      <c s="64" r="M229">
        <v>1660.0</v>
      </c>
      <c s="64" r="N229">
        <v>1695.0</v>
      </c>
      <c s="64" r="O229">
        <v>10.14</v>
      </c>
      <c s="64" r="P229">
        <v>454.350756999999</v>
      </c>
      <c s="64" r="Q229">
        <v>348.550638999999</v>
      </c>
      <c s="64" r="R229">
        <v>553.007717999999</v>
      </c>
      <c s="64" r="S229">
        <v>364.128321</v>
      </c>
      <c s="64" r="T229">
        <v>317.421725999999</v>
      </c>
      <c s="64" r="U229">
        <v>192.540839</v>
      </c>
      <c s="64" r="V229">
        <v>334.0</v>
      </c>
      <c s="64" r="W229">
        <v>408.0</v>
      </c>
      <c s="64" r="X229">
        <v>383.0</v>
      </c>
      <c s="64" r="Y229">
        <v>431.0</v>
      </c>
      <c s="64" r="Z229">
        <v>284.0</v>
      </c>
      <c s="64" r="AA229">
        <v>152.0</v>
      </c>
      <c s="64" r="AB229">
        <v>1116.560956</v>
      </c>
      <c s="64" r="AC229">
        <v>249.893678999999</v>
      </c>
      <c s="64" r="AD229">
        <v>184.011371</v>
      </c>
      <c s="64" r="AE229">
        <v>282.345489999999</v>
      </c>
      <c s="64" r="AF229">
        <v>176.22253</v>
      </c>
      <c s="64" r="AG229">
        <v>148.961586</v>
      </c>
      <c s="64" r="AH229">
        <v>71.20543</v>
      </c>
      <c s="64" r="AI229">
        <v>3.920872</v>
      </c>
      <c s="64" r="AJ229">
        <v>315.125223</v>
      </c>
      <c s="64" r="AK229">
        <v>656.209862</v>
      </c>
      <c s="64" r="AL229">
        <v>145.225871</v>
      </c>
      <c s="64" r="AM229">
        <v>1113.439044</v>
      </c>
      <c s="64" r="AN229">
        <v>204.457078999999</v>
      </c>
      <c s="64" r="AO229">
        <v>164.539267999999</v>
      </c>
      <c s="64" r="AP229">
        <v>270.662228</v>
      </c>
      <c s="64" r="AQ229">
        <v>187.905790999999</v>
      </c>
      <c s="64" r="AR229">
        <v>168.46014</v>
      </c>
      <c s="64" r="AS229">
        <v>99.6251359999999</v>
      </c>
      <c s="64" r="AT229">
        <v>17.7894019999999</v>
      </c>
      <c s="64" r="AU229">
        <v>260.926177</v>
      </c>
      <c s="64" r="AV229">
        <v>648.421021</v>
      </c>
      <c s="64" r="AW229">
        <v>204.091846</v>
      </c>
      <c s="64" r="AX229">
        <v>1784.491042</v>
      </c>
      <c s="64" r="AY229">
        <v>19.472103</v>
      </c>
      <c s="64" r="AZ229">
        <v>81.782831</v>
      </c>
      <c s="64" r="BA229">
        <v>159.671242</v>
      </c>
      <c s="64" r="BB229">
        <v>257.031755999999</v>
      </c>
      <c s="64" r="BC229">
        <v>249.242915</v>
      </c>
      <c s="64" r="BD229">
        <v>268.715017999999</v>
      </c>
      <c s="64" r="BE229">
        <v>507.121102</v>
      </c>
      <c s="64" r="BF229">
        <v>241.454073999999</v>
      </c>
      <c s="64" r="BG229">
        <v>1688.0</v>
      </c>
      <c s="64" r="BH229">
        <v>853.089707999999</v>
      </c>
      <c s="64" r="BI229">
        <v>15.5776819999999</v>
      </c>
      <c s="64" r="BJ229">
        <v>54.5218879999999</v>
      </c>
      <c s="64" r="BK229">
        <v>77.888411</v>
      </c>
      <c s="64" r="BL229">
        <v>112.938196</v>
      </c>
      <c s="64" r="BM229">
        <v>50.627467</v>
      </c>
      <c s="64" r="BN229">
        <v>221.981970999999</v>
      </c>
      <c s="64" r="BO229">
        <v>229.982419999999</v>
      </c>
      <c s="64" r="BP229">
        <v>89.571673</v>
      </c>
      <c s="64" r="BQ229">
        <v>931.401334</v>
      </c>
      <c s="64" r="BR229">
        <v>3.89442099999999</v>
      </c>
      <c s="64" r="BS229">
        <v>27.2609439999999</v>
      </c>
      <c s="64" r="BT229">
        <v>81.782831</v>
      </c>
      <c s="64" r="BU229">
        <v>144.09356</v>
      </c>
      <c s="64" r="BV229">
        <v>198.615447999999</v>
      </c>
      <c s="64" r="BW229">
        <v>46.7330469999999</v>
      </c>
      <c s="64" r="BX229">
        <v>277.138682</v>
      </c>
      <c s="64" r="BY229">
        <v>151.882400999999</v>
      </c>
      <c s="64" r="BZ229">
        <v>233.665233</v>
      </c>
      <c s="64" r="CA229">
        <v>0.0</v>
      </c>
      <c s="64" r="CB229">
        <v>0.0</v>
      </c>
      <c s="64" r="CC229">
        <v>0.0</v>
      </c>
      <c s="64" r="CD229">
        <v>0.0</v>
      </c>
      <c s="64" r="CE229">
        <v>54.5218879999999</v>
      </c>
      <c s="64" r="CF229">
        <v>50.627467</v>
      </c>
      <c s="64" r="CG229">
        <v>0.0</v>
      </c>
      <c s="64" r="CH229">
        <v>128.515877999999</v>
      </c>
      <c s="64" r="CI229">
        <v>868.455782</v>
      </c>
      <c s="64" r="CJ229">
        <v>15.5776819999999</v>
      </c>
      <c s="64" r="CK229">
        <v>58.416308</v>
      </c>
      <c s="64" r="CL229">
        <v>132.410299</v>
      </c>
      <c s="64" r="CM229">
        <v>245.348493999999</v>
      </c>
      <c s="64" r="CN229">
        <v>167.460083999999</v>
      </c>
      <c s="64" r="CO229">
        <v>190.826607</v>
      </c>
      <c s="64" r="CP229">
        <v>0.0</v>
      </c>
      <c s="64" r="CQ229">
        <v>58.416308</v>
      </c>
      <c s="64" r="CR229">
        <v>682.370027</v>
      </c>
      <c s="64" r="CS229">
        <v>3.89442099999999</v>
      </c>
      <c s="64" r="CT229">
        <v>23.366523</v>
      </c>
      <c s="64" r="CU229">
        <v>27.2609439999999</v>
      </c>
      <c s="64" r="CV229">
        <v>11.6832619999999</v>
      </c>
      <c s="64" r="CW229">
        <v>27.2609439999999</v>
      </c>
      <c s="64" r="CX229">
        <v>27.2609439999999</v>
      </c>
      <c s="64" r="CY229">
        <v>507.121102</v>
      </c>
      <c s="64" r="CZ229">
        <v>54.5218879999999</v>
      </c>
    </row>
    <row customHeight="1" r="230" ht="15.0">
      <c t="s" s="62" r="A230">
        <v>2844</v>
      </c>
      <c t="s" s="62" r="B230">
        <v>2845</v>
      </c>
      <c t="s" s="62" r="C230">
        <v>2846</v>
      </c>
      <c t="s" s="62" r="D230">
        <v>2847</v>
      </c>
      <c t="s" s="62" r="E230">
        <v>2848</v>
      </c>
      <c t="s" s="62" r="F230">
        <v>2849</v>
      </c>
      <c t="s" s="63" r="G230">
        <v>2850</v>
      </c>
      <c t="s" s="62" r="H230">
        <v>2851</v>
      </c>
      <c s="64" r="I230">
        <v>7391.0</v>
      </c>
      <c s="64" r="J230">
        <v>6168.0</v>
      </c>
      <c s="64" r="K230">
        <v>5842.0</v>
      </c>
      <c s="64" r="L230">
        <v>5836.0</v>
      </c>
      <c s="64" r="M230">
        <v>5843.0</v>
      </c>
      <c s="64" r="N230">
        <v>5356.0</v>
      </c>
      <c s="64" r="O230">
        <v>13.71</v>
      </c>
      <c s="64" r="P230">
        <v>1130.21208099999</v>
      </c>
      <c s="64" r="Q230">
        <v>1592.85890999999</v>
      </c>
      <c s="64" r="R230">
        <v>1346.38308699999</v>
      </c>
      <c s="64" r="S230">
        <v>1382.76268899999</v>
      </c>
      <c s="64" r="T230">
        <v>1025.71959999999</v>
      </c>
      <c s="64" r="U230">
        <v>913.063632999999</v>
      </c>
      <c s="64" r="V230">
        <v>959.0</v>
      </c>
      <c s="64" r="W230">
        <v>1191.0</v>
      </c>
      <c s="64" r="X230">
        <v>1206.0</v>
      </c>
      <c s="64" r="Y230">
        <v>1061.0</v>
      </c>
      <c s="64" r="Z230">
        <v>1062.0</v>
      </c>
      <c s="64" r="AA230">
        <v>689.0</v>
      </c>
      <c s="64" r="AB230">
        <v>3318.216512</v>
      </c>
      <c s="64" r="AC230">
        <v>567.474435999999</v>
      </c>
      <c s="64" r="AD230">
        <v>764.211876999999</v>
      </c>
      <c s="64" r="AE230">
        <v>658.860873999999</v>
      </c>
      <c s="64" r="AF230">
        <v>597.825333</v>
      </c>
      <c s="64" r="AG230">
        <v>440.853727999999</v>
      </c>
      <c s="64" r="AH230">
        <v>276.754718</v>
      </c>
      <c s="64" r="AI230">
        <v>12.2355459999999</v>
      </c>
      <c s="64" r="AJ230">
        <v>783.157382999999</v>
      </c>
      <c s="64" r="AK230">
        <v>1969.13490299999</v>
      </c>
      <c s="64" r="AL230">
        <v>565.924226999999</v>
      </c>
      <c s="64" r="AM230">
        <v>4072.783488</v>
      </c>
      <c s="64" r="AN230">
        <v>562.737645</v>
      </c>
      <c s="64" r="AO230">
        <v>828.647032999999</v>
      </c>
      <c s="64" r="AP230">
        <v>687.522212999999</v>
      </c>
      <c s="64" r="AQ230">
        <v>784.937356</v>
      </c>
      <c s="64" r="AR230">
        <v>584.865871999999</v>
      </c>
      <c s="64" r="AS230">
        <v>572.08339</v>
      </c>
      <c s="64" r="AT230">
        <v>51.9899789999999</v>
      </c>
      <c s="64" r="AU230">
        <v>777.113505</v>
      </c>
      <c s="64" r="AV230">
        <v>2289.35273899999</v>
      </c>
      <c s="64" r="AW230">
        <v>1006.317244</v>
      </c>
      <c s="64" r="AX230">
        <v>6264.425132</v>
      </c>
      <c s="64" r="AY230">
        <v>19.2865849999999</v>
      </c>
      <c s="64" r="AZ230">
        <v>147.108102</v>
      </c>
      <c s="64" r="BA230">
        <v>288.503821</v>
      </c>
      <c s="64" r="BB230">
        <v>831.888476999999</v>
      </c>
      <c s="64" r="BC230">
        <v>1157.119488</v>
      </c>
      <c s="64" r="BD230">
        <v>1009.622969</v>
      </c>
      <c s="64" r="BE230">
        <v>1960.572953</v>
      </c>
      <c s="64" r="BF230">
        <v>850.322736999999</v>
      </c>
      <c s="64" r="BG230">
        <v>5280.0</v>
      </c>
      <c s="64" r="BH230">
        <v>2768.968178</v>
      </c>
      <c s="64" r="BI230">
        <v>11.727425</v>
      </c>
      <c s="64" r="BJ230">
        <v>87.4230589999999</v>
      </c>
      <c s="64" r="BK230">
        <v>191.864233</v>
      </c>
      <c s="64" r="BL230">
        <v>437.304142</v>
      </c>
      <c s="64" r="BM230">
        <v>199.093633</v>
      </c>
      <c s="64" r="BN230">
        <v>794.904153999999</v>
      </c>
      <c s="64" r="BO230">
        <v>771.28323</v>
      </c>
      <c s="64" r="BP230">
        <v>275.368302</v>
      </c>
      <c s="64" r="BQ230">
        <v>3495.45695299999</v>
      </c>
      <c s="64" r="BR230">
        <v>7.55916</v>
      </c>
      <c s="64" r="BS230">
        <v>59.685042</v>
      </c>
      <c s="64" r="BT230">
        <v>96.639587</v>
      </c>
      <c s="64" r="BU230">
        <v>394.584335</v>
      </c>
      <c s="64" r="BV230">
        <v>958.025854999999</v>
      </c>
      <c s="64" r="BW230">
        <v>214.718816</v>
      </c>
      <c s="64" r="BX230">
        <v>1189.289723</v>
      </c>
      <c s="64" r="BY230">
        <v>574.954435999999</v>
      </c>
      <c s="64" r="BZ230">
        <v>956.290230999999</v>
      </c>
      <c s="64" r="CA230">
        <v>0.0</v>
      </c>
      <c s="64" r="CB230">
        <v>8.10955599999999</v>
      </c>
      <c s="64" r="CC230">
        <v>11.624541</v>
      </c>
      <c s="64" r="CD230">
        <v>102.381218</v>
      </c>
      <c s="64" r="CE230">
        <v>214.54629</v>
      </c>
      <c s="64" r="CF230">
        <v>235.72255</v>
      </c>
      <c s="64" r="CG230">
        <v>0.0</v>
      </c>
      <c s="64" r="CH230">
        <v>383.906074999999</v>
      </c>
      <c s="64" r="CI230">
        <v>2844.39610899999</v>
      </c>
      <c s="64" r="CJ230">
        <v>15.454102</v>
      </c>
      <c s="64" r="CK230">
        <v>98.5753689999999</v>
      </c>
      <c s="64" r="CL230">
        <v>216.183800999999</v>
      </c>
      <c s="64" r="CM230">
        <v>640.094314</v>
      </c>
      <c s="64" r="CN230">
        <v>836.368939999999</v>
      </c>
      <c s="64" r="CO230">
        <v>701.154091999999</v>
      </c>
      <c s="64" r="CP230">
        <v>12.162746</v>
      </c>
      <c s="64" r="CQ230">
        <v>324.402744999999</v>
      </c>
      <c s="64" r="CR230">
        <v>2463.738791</v>
      </c>
      <c s="64" r="CS230">
        <v>3.832482</v>
      </c>
      <c s="64" r="CT230">
        <v>40.4231759999999</v>
      </c>
      <c s="64" r="CU230">
        <v>60.6954789999999</v>
      </c>
      <c s="64" r="CV230">
        <v>89.4129449999999</v>
      </c>
      <c s="64" r="CW230">
        <v>106.204257</v>
      </c>
      <c s="64" r="CX230">
        <v>72.7463269999999</v>
      </c>
      <c s="64" r="CY230">
        <v>1948.410206</v>
      </c>
      <c s="64" r="CZ230">
        <v>142.013916999999</v>
      </c>
    </row>
    <row customHeight="1" r="231" ht="15.0">
      <c t="s" s="62" r="A231">
        <v>2852</v>
      </c>
      <c t="s" s="62" r="B231">
        <v>2853</v>
      </c>
      <c t="s" s="62" r="C231">
        <v>2854</v>
      </c>
      <c t="s" s="62" r="D231">
        <v>2855</v>
      </c>
      <c t="s" s="62" r="E231">
        <v>2856</v>
      </c>
      <c t="s" s="62" r="F231">
        <v>2857</v>
      </c>
      <c t="s" s="63" r="G231">
        <v>2858</v>
      </c>
      <c t="s" s="62" r="H231">
        <v>2859</v>
      </c>
      <c s="64" r="I231">
        <v>689.0</v>
      </c>
      <c s="64" r="J231">
        <v>640.0</v>
      </c>
      <c s="64" r="K231">
        <v>610.0</v>
      </c>
      <c s="64" r="L231">
        <v>606.0</v>
      </c>
      <c s="64" r="M231">
        <v>631.0</v>
      </c>
      <c s="64" r="N231">
        <v>599.0</v>
      </c>
      <c s="64" r="O231">
        <v>6.0</v>
      </c>
      <c s="64" r="P231">
        <v>134.0</v>
      </c>
      <c s="64" r="Q231">
        <v>94.0</v>
      </c>
      <c s="64" r="R231">
        <v>172.0</v>
      </c>
      <c s="64" r="S231">
        <v>158.0</v>
      </c>
      <c s="64" r="T231">
        <v>86.0</v>
      </c>
      <c s="64" r="U231">
        <v>45.0</v>
      </c>
      <c s="64" r="V231">
        <v>128.0</v>
      </c>
      <c s="64" r="W231">
        <v>133.0</v>
      </c>
      <c s="64" r="X231">
        <v>147.0</v>
      </c>
      <c s="64" r="Y231">
        <v>118.0</v>
      </c>
      <c s="64" r="Z231">
        <v>78.0</v>
      </c>
      <c s="64" r="AA231">
        <v>36.0</v>
      </c>
      <c s="64" r="AB231">
        <v>346.0</v>
      </c>
      <c s="64" r="AC231">
        <v>60.0</v>
      </c>
      <c s="64" r="AD231">
        <v>56.0</v>
      </c>
      <c s="64" r="AE231">
        <v>86.0</v>
      </c>
      <c s="64" r="AF231">
        <v>74.0</v>
      </c>
      <c s="64" r="AG231">
        <v>49.0</v>
      </c>
      <c s="64" r="AH231">
        <v>20.0</v>
      </c>
      <c s="64" r="AI231">
        <v>1.0</v>
      </c>
      <c s="64" r="AJ231">
        <v>81.0</v>
      </c>
      <c s="64" r="AK231">
        <v>221.0</v>
      </c>
      <c s="64" r="AL231">
        <v>44.0</v>
      </c>
      <c s="64" r="AM231">
        <v>343.0</v>
      </c>
      <c s="64" r="AN231">
        <v>74.0</v>
      </c>
      <c s="64" r="AO231">
        <v>38.0</v>
      </c>
      <c s="64" r="AP231">
        <v>86.0</v>
      </c>
      <c s="64" r="AQ231">
        <v>84.0</v>
      </c>
      <c s="64" r="AR231">
        <v>37.0</v>
      </c>
      <c s="64" r="AS231">
        <v>23.0</v>
      </c>
      <c s="64" r="AT231">
        <v>1.0</v>
      </c>
      <c s="64" r="AU231">
        <v>88.0</v>
      </c>
      <c s="64" r="AV231">
        <v>210.0</v>
      </c>
      <c s="64" r="AW231">
        <v>45.0</v>
      </c>
      <c s="64" r="AX231">
        <v>540.0</v>
      </c>
      <c s="64" r="AY231">
        <v>20.0</v>
      </c>
      <c s="64" r="AZ231">
        <v>20.0</v>
      </c>
      <c s="64" r="BA231">
        <v>20.0</v>
      </c>
      <c s="64" r="BB231">
        <v>48.0</v>
      </c>
      <c s="64" r="BC231">
        <v>124.0</v>
      </c>
      <c s="64" r="BD231">
        <v>128.0</v>
      </c>
      <c s="64" r="BE231">
        <v>100.0</v>
      </c>
      <c s="64" r="BF231">
        <v>80.0</v>
      </c>
      <c s="64" r="BG231">
        <v>492.0</v>
      </c>
      <c s="64" r="BH231">
        <v>276.0</v>
      </c>
      <c s="64" r="BI231">
        <v>12.0</v>
      </c>
      <c s="64" r="BJ231">
        <v>16.0</v>
      </c>
      <c s="64" r="BK231">
        <v>12.0</v>
      </c>
      <c s="64" r="BL231">
        <v>24.0</v>
      </c>
      <c s="64" r="BM231">
        <v>24.0</v>
      </c>
      <c s="64" r="BN231">
        <v>104.0</v>
      </c>
      <c s="64" r="BO231">
        <v>56.0</v>
      </c>
      <c s="64" r="BP231">
        <v>28.0</v>
      </c>
      <c s="64" r="BQ231">
        <v>264.0</v>
      </c>
      <c s="64" r="BR231">
        <v>8.0</v>
      </c>
      <c s="64" r="BS231">
        <v>4.0</v>
      </c>
      <c s="64" r="BT231">
        <v>8.0</v>
      </c>
      <c s="64" r="BU231">
        <v>24.0</v>
      </c>
      <c s="64" r="BV231">
        <v>100.0</v>
      </c>
      <c s="64" r="BW231">
        <v>24.0</v>
      </c>
      <c s="64" r="BX231">
        <v>44.0</v>
      </c>
      <c s="64" r="BY231">
        <v>52.0</v>
      </c>
      <c s="64" r="BZ231">
        <v>48.0</v>
      </c>
      <c s="64" r="CA231">
        <v>0.0</v>
      </c>
      <c s="64" r="CB231">
        <v>0.0</v>
      </c>
      <c s="64" r="CC231">
        <v>0.0</v>
      </c>
      <c s="64" r="CD231">
        <v>4.0</v>
      </c>
      <c s="64" r="CE231">
        <v>12.0</v>
      </c>
      <c s="64" r="CF231">
        <v>8.0</v>
      </c>
      <c s="64" r="CG231">
        <v>0.0</v>
      </c>
      <c s="64" r="CH231">
        <v>24.0</v>
      </c>
      <c s="64" r="CI231">
        <v>312.0</v>
      </c>
      <c s="64" r="CJ231">
        <v>20.0</v>
      </c>
      <c s="64" r="CK231">
        <v>12.0</v>
      </c>
      <c s="64" r="CL231">
        <v>12.0</v>
      </c>
      <c s="64" r="CM231">
        <v>40.0</v>
      </c>
      <c s="64" r="CN231">
        <v>92.0</v>
      </c>
      <c s="64" r="CO231">
        <v>112.0</v>
      </c>
      <c s="64" r="CP231">
        <v>4.0</v>
      </c>
      <c s="64" r="CQ231">
        <v>20.0</v>
      </c>
      <c s="64" r="CR231">
        <v>180.0</v>
      </c>
      <c s="64" r="CS231">
        <v>0.0</v>
      </c>
      <c s="64" r="CT231">
        <v>8.0</v>
      </c>
      <c s="64" r="CU231">
        <v>8.0</v>
      </c>
      <c s="64" r="CV231">
        <v>4.0</v>
      </c>
      <c s="64" r="CW231">
        <v>20.0</v>
      </c>
      <c s="64" r="CX231">
        <v>8.0</v>
      </c>
      <c s="64" r="CY231">
        <v>96.0</v>
      </c>
      <c s="64" r="CZ231">
        <v>36.0</v>
      </c>
    </row>
    <row customHeight="1" r="232" ht="15.0">
      <c t="s" s="62" r="A232">
        <v>2860</v>
      </c>
      <c t="s" s="62" r="B232">
        <v>2861</v>
      </c>
      <c t="s" s="62" r="C232">
        <v>2862</v>
      </c>
      <c t="s" s="62" r="D232">
        <v>2863</v>
      </c>
      <c t="s" s="62" r="E232">
        <v>2864</v>
      </c>
      <c t="s" s="62" r="F232">
        <v>2865</v>
      </c>
      <c t="s" s="63" r="G232">
        <v>2866</v>
      </c>
      <c t="s" s="62" r="H232">
        <v>2867</v>
      </c>
      <c s="64" r="I232">
        <v>6196.0</v>
      </c>
      <c s="64" r="J232">
        <v>4960.0</v>
      </c>
      <c s="64" r="K232">
        <v>3734.0</v>
      </c>
      <c s="64" r="L232">
        <v>2535.0</v>
      </c>
      <c s="64" r="M232">
        <v>1668.0</v>
      </c>
      <c s="64" r="N232">
        <v>1567.0</v>
      </c>
      <c s="64" r="O232">
        <v>136.19</v>
      </c>
      <c s="64" r="P232">
        <v>942.598310999999</v>
      </c>
      <c s="64" r="Q232">
        <v>699.565512</v>
      </c>
      <c s="64" r="R232">
        <v>1151.24423499999</v>
      </c>
      <c s="64" r="S232">
        <v>1324.348707</v>
      </c>
      <c s="64" r="T232">
        <v>1380.16127299999</v>
      </c>
      <c s="64" r="U232">
        <v>698.081961999999</v>
      </c>
      <c s="64" r="V232">
        <v>863.0</v>
      </c>
      <c s="64" r="W232">
        <v>740.0</v>
      </c>
      <c s="64" r="X232">
        <v>1027.0</v>
      </c>
      <c s="64" r="Y232">
        <v>1028.0</v>
      </c>
      <c s="64" r="Z232">
        <v>890.0</v>
      </c>
      <c s="64" r="AA232">
        <v>412.0</v>
      </c>
      <c s="64" r="AB232">
        <v>2979.93588899999</v>
      </c>
      <c s="64" r="AC232">
        <v>491.881963999999</v>
      </c>
      <c s="64" r="AD232">
        <v>362.969810999999</v>
      </c>
      <c s="64" r="AE232">
        <v>545.825162999999</v>
      </c>
      <c s="64" r="AF232">
        <v>610.681977999999</v>
      </c>
      <c s="64" r="AG232">
        <v>668.772526999999</v>
      </c>
      <c s="64" r="AH232">
        <v>289.51308</v>
      </c>
      <c s="64" r="AI232">
        <v>10.2913669999999</v>
      </c>
      <c s="64" r="AJ232">
        <v>648.722235999999</v>
      </c>
      <c s="64" r="AK232">
        <v>1628.61473</v>
      </c>
      <c s="64" r="AL232">
        <v>702.598923</v>
      </c>
      <c s="64" r="AM232">
        <v>3216.064111</v>
      </c>
      <c s="64" r="AN232">
        <v>450.716345999999</v>
      </c>
      <c s="64" r="AO232">
        <v>336.595701</v>
      </c>
      <c s="64" r="AP232">
        <v>605.419073</v>
      </c>
      <c s="64" r="AQ232">
        <v>713.66673</v>
      </c>
      <c s="64" r="AR232">
        <v>711.388744999999</v>
      </c>
      <c s="64" r="AS232">
        <v>365.788875</v>
      </c>
      <c s="64" r="AT232">
        <v>32.488641</v>
      </c>
      <c s="64" r="AU232">
        <v>595.345548</v>
      </c>
      <c s="64" r="AV232">
        <v>1804.297051</v>
      </c>
      <c s="64" r="AW232">
        <v>816.421512</v>
      </c>
      <c s="64" r="AX232">
        <v>5242.346685</v>
      </c>
      <c s="64" r="AY232">
        <v>16.292017</v>
      </c>
      <c s="64" r="AZ232">
        <v>254.289295</v>
      </c>
      <c s="64" r="BA232">
        <v>360.440082</v>
      </c>
      <c s="64" r="BB232">
        <v>617.482149</v>
      </c>
      <c s="64" r="BC232">
        <v>771.310409</v>
      </c>
      <c s="64" r="BD232">
        <v>416.153338</v>
      </c>
      <c s="64" r="BE232">
        <v>2121.53453099999</v>
      </c>
      <c s="64" r="BF232">
        <v>684.844864</v>
      </c>
      <c s="64" r="BG232">
        <v>4084.0</v>
      </c>
      <c s="64" r="BH232">
        <v>2473.507704</v>
      </c>
      <c s="64" r="BI232">
        <v>16.292017</v>
      </c>
      <c s="64" r="BJ232">
        <v>194.738221</v>
      </c>
      <c s="64" r="BK232">
        <v>223.35317</v>
      </c>
      <c s="64" r="BL232">
        <v>304.775615</v>
      </c>
      <c s="64" r="BM232">
        <v>123.579193</v>
      </c>
      <c s="64" r="BN232">
        <v>316.125113</v>
      </c>
      <c s="64" r="BO232">
        <v>1073.839356</v>
      </c>
      <c s="64" r="BP232">
        <v>220.80502</v>
      </c>
      <c s="64" r="BQ232">
        <v>2768.83898099999</v>
      </c>
      <c s="64" r="BR232">
        <v>0.0</v>
      </c>
      <c s="64" r="BS232">
        <v>59.551074</v>
      </c>
      <c s="64" r="BT232">
        <v>137.086912</v>
      </c>
      <c s="64" r="BU232">
        <v>312.706533999999</v>
      </c>
      <c s="64" r="BV232">
        <v>647.731216</v>
      </c>
      <c s="64" r="BW232">
        <v>100.028225</v>
      </c>
      <c s="64" r="BX232">
        <v>1047.695175</v>
      </c>
      <c s="64" r="BY232">
        <v>464.039844</v>
      </c>
      <c s="64" r="BZ232">
        <v>469.997976999999</v>
      </c>
      <c s="64" r="CA232">
        <v>0.0</v>
      </c>
      <c s="64" r="CB232">
        <v>11.9066639999999</v>
      </c>
      <c s="64" r="CC232">
        <v>4.19385199999999</v>
      </c>
      <c s="64" r="CD232">
        <v>15.5348609999999</v>
      </c>
      <c s="64" r="CE232">
        <v>68.2059249999999</v>
      </c>
      <c s="64" r="CF232">
        <v>52.020859</v>
      </c>
      <c s="64" r="CG232">
        <v>0.0</v>
      </c>
      <c s="64" r="CH232">
        <v>318.135815999999</v>
      </c>
      <c s="64" r="CI232">
        <v>2160.578367</v>
      </c>
      <c s="64" r="CJ232">
        <v>16.292017</v>
      </c>
      <c s="64" r="CK232">
        <v>209.803126999999</v>
      </c>
      <c s="64" r="CL232">
        <v>274.222835999999</v>
      </c>
      <c s="64" r="CM232">
        <v>540.881798</v>
      </c>
      <c s="64" r="CN232">
        <v>617.165586999999</v>
      </c>
      <c s="64" r="CO232">
        <v>327.459405</v>
      </c>
      <c s="64" r="CP232">
        <v>20.292076</v>
      </c>
      <c s="64" r="CQ232">
        <v>154.461521</v>
      </c>
      <c s="64" r="CR232">
        <v>2611.77034099999</v>
      </c>
      <c s="64" r="CS232">
        <v>0.0</v>
      </c>
      <c s="64" r="CT232">
        <v>32.579503</v>
      </c>
      <c s="64" r="CU232">
        <v>82.0233949999999</v>
      </c>
      <c s="64" r="CV232">
        <v>61.0654889999999</v>
      </c>
      <c s="64" r="CW232">
        <v>85.9388969999999</v>
      </c>
      <c s="64" r="CX232">
        <v>36.673074</v>
      </c>
      <c s="64" r="CY232">
        <v>2101.24245599999</v>
      </c>
      <c s="64" r="CZ232">
        <v>212.247526999999</v>
      </c>
    </row>
    <row customHeight="1" r="233" ht="15.0">
      <c t="s" s="62" r="A233">
        <v>2868</v>
      </c>
      <c t="s" s="62" r="B233">
        <v>2869</v>
      </c>
      <c t="s" s="62" r="C233">
        <v>2870</v>
      </c>
      <c t="s" s="62" r="D233">
        <v>2871</v>
      </c>
      <c t="s" s="62" r="E233">
        <v>2872</v>
      </c>
      <c t="s" s="62" r="F233">
        <v>2873</v>
      </c>
      <c t="s" s="63" r="G233">
        <v>2874</v>
      </c>
      <c t="s" s="62" r="H233">
        <v>2875</v>
      </c>
      <c s="64" r="I233">
        <v>469.0</v>
      </c>
      <c s="64" r="J233">
        <v>429.0</v>
      </c>
      <c s="64" r="K233">
        <v>476.0</v>
      </c>
      <c s="64" r="L233">
        <v>452.0</v>
      </c>
      <c s="64" r="M233">
        <v>484.0</v>
      </c>
      <c s="64" r="N233">
        <v>525.0</v>
      </c>
      <c s="64" r="O233">
        <v>25.8</v>
      </c>
      <c s="64" r="P233">
        <v>97.1550119999999</v>
      </c>
      <c s="64" r="Q233">
        <v>59.838875</v>
      </c>
      <c s="64" r="R233">
        <v>89.2875599999999</v>
      </c>
      <c s="64" r="S233">
        <v>98.096517</v>
      </c>
      <c s="64" r="T233">
        <v>63.802196</v>
      </c>
      <c s="64" r="U233">
        <v>60.8198399999999</v>
      </c>
      <c s="64" r="V233">
        <v>67.0</v>
      </c>
      <c s="64" r="W233">
        <v>60.0</v>
      </c>
      <c s="64" r="X233">
        <v>92.0</v>
      </c>
      <c s="64" r="Y233">
        <v>74.0</v>
      </c>
      <c s="64" r="Z233">
        <v>91.0</v>
      </c>
      <c s="64" r="AA233">
        <v>45.0</v>
      </c>
      <c s="64" r="AB233">
        <v>233.48944</v>
      </c>
      <c s="64" r="AC233">
        <v>46.1053629999999</v>
      </c>
      <c s="64" r="AD233">
        <v>31.390885</v>
      </c>
      <c s="64" r="AE233">
        <v>44.1434319999999</v>
      </c>
      <c s="64" r="AF233">
        <v>48.0672929999999</v>
      </c>
      <c s="64" r="AG233">
        <v>32.391581</v>
      </c>
      <c s="64" r="AH233">
        <v>30.40992</v>
      </c>
      <c s="64" r="AI233">
        <v>0.980964999999999</v>
      </c>
      <c s="64" r="AJ233">
        <v>58.8579099999999</v>
      </c>
      <c s="64" r="AK233">
        <v>126.544506</v>
      </c>
      <c s="64" r="AL233">
        <v>48.087023</v>
      </c>
      <c s="64" r="AM233">
        <v>235.51056</v>
      </c>
      <c s="64" r="AN233">
        <v>51.049649</v>
      </c>
      <c s="64" r="AO233">
        <v>28.44799</v>
      </c>
      <c s="64" r="AP233">
        <v>45.144128</v>
      </c>
      <c s="64" r="AQ233">
        <v>50.029223</v>
      </c>
      <c s="64" r="AR233">
        <v>31.410615</v>
      </c>
      <c s="64" r="AS233">
        <v>28.44799</v>
      </c>
      <c s="64" r="AT233">
        <v>0.980964999999999</v>
      </c>
      <c s="64" r="AU233">
        <v>58.89737</v>
      </c>
      <c s="64" r="AV233">
        <v>127.564932</v>
      </c>
      <c s="64" r="AW233">
        <v>49.0482579999999</v>
      </c>
      <c s="64" r="AX233">
        <v>376.769544</v>
      </c>
      <c s="64" r="AY233">
        <v>23.543164</v>
      </c>
      <c s="64" r="AZ233">
        <v>15.6954429999999</v>
      </c>
      <c s="64" r="BA233">
        <v>27.467025</v>
      </c>
      <c s="64" r="BB233">
        <v>11.771582</v>
      </c>
      <c s="64" r="BC233">
        <v>66.7056309999999</v>
      </c>
      <c s="64" r="BD233">
        <v>62.7817709999999</v>
      </c>
      <c s="64" r="BE233">
        <v>125.563541</v>
      </c>
      <c s="64" r="BF233">
        <v>43.241388</v>
      </c>
      <c s="64" r="BG233">
        <v>356.0</v>
      </c>
      <c s="64" r="BH233">
        <v>196.193033</v>
      </c>
      <c s="64" r="BI233">
        <v>15.6954429999999</v>
      </c>
      <c s="64" r="BJ233">
        <v>11.771582</v>
      </c>
      <c s="64" r="BK233">
        <v>19.6193029999999</v>
      </c>
      <c s="64" r="BL233">
        <v>3.923861</v>
      </c>
      <c s="64" r="BM233">
        <v>7.84772099999999</v>
      </c>
      <c s="64" r="BN233">
        <v>51.0101889999999</v>
      </c>
      <c s="64" r="BO233">
        <v>58.8579099999999</v>
      </c>
      <c s="64" r="BP233">
        <v>27.467025</v>
      </c>
      <c s="64" r="BQ233">
        <v>180.576511</v>
      </c>
      <c s="64" r="BR233">
        <v>7.84772099999999</v>
      </c>
      <c s="64" r="BS233">
        <v>3.923861</v>
      </c>
      <c s="64" r="BT233">
        <v>7.84772099999999</v>
      </c>
      <c s="64" r="BU233">
        <v>7.84772099999999</v>
      </c>
      <c s="64" r="BV233">
        <v>58.8579099999999</v>
      </c>
      <c s="64" r="BW233">
        <v>11.771582</v>
      </c>
      <c s="64" r="BX233">
        <v>66.7056309999999</v>
      </c>
      <c s="64" r="BY233">
        <v>15.7743629999999</v>
      </c>
      <c s="64" r="BZ233">
        <v>27.467025</v>
      </c>
      <c s="64" r="CA233">
        <v>0.0</v>
      </c>
      <c s="64" r="CB233">
        <v>0.0</v>
      </c>
      <c s="64" r="CC233">
        <v>0.0</v>
      </c>
      <c s="64" r="CD233">
        <v>0.0</v>
      </c>
      <c s="64" r="CE233">
        <v>3.923861</v>
      </c>
      <c s="64" r="CF233">
        <v>3.923861</v>
      </c>
      <c s="64" r="CG233">
        <v>0.0</v>
      </c>
      <c s="64" r="CH233">
        <v>19.6193029999999</v>
      </c>
      <c s="64" r="CI233">
        <v>164.881068</v>
      </c>
      <c s="64" r="CJ233">
        <v>15.6954429999999</v>
      </c>
      <c s="64" r="CK233">
        <v>11.771582</v>
      </c>
      <c s="64" r="CL233">
        <v>27.467025</v>
      </c>
      <c s="64" r="CM233">
        <v>11.771582</v>
      </c>
      <c s="64" r="CN233">
        <v>31.390885</v>
      </c>
      <c s="64" r="CO233">
        <v>47.086328</v>
      </c>
      <c s="64" r="CP233">
        <v>0.0</v>
      </c>
      <c s="64" r="CQ233">
        <v>19.698224</v>
      </c>
      <c s="64" r="CR233">
        <v>184.421450999999</v>
      </c>
      <c s="64" r="CS233">
        <v>7.84772099999999</v>
      </c>
      <c s="64" r="CT233">
        <v>3.923861</v>
      </c>
      <c s="64" r="CU233">
        <v>0.0</v>
      </c>
      <c s="64" r="CV233">
        <v>0.0</v>
      </c>
      <c s="64" r="CW233">
        <v>31.390885</v>
      </c>
      <c s="64" r="CX233">
        <v>11.771582</v>
      </c>
      <c s="64" r="CY233">
        <v>125.563541</v>
      </c>
      <c s="64" r="CZ233">
        <v>3.923861</v>
      </c>
    </row>
    <row customHeight="1" r="234" ht="15.0">
      <c t="s" s="62" r="A234">
        <v>2876</v>
      </c>
      <c t="s" s="62" r="B234">
        <v>2877</v>
      </c>
      <c t="s" s="62" r="C234">
        <v>2878</v>
      </c>
      <c t="s" s="62" r="D234">
        <v>2879</v>
      </c>
      <c t="s" s="62" r="E234">
        <v>2880</v>
      </c>
      <c t="s" s="62" r="F234">
        <v>2881</v>
      </c>
      <c t="s" s="63" r="G234">
        <v>2882</v>
      </c>
      <c t="s" s="62" r="H234">
        <v>2883</v>
      </c>
      <c s="64" r="I234">
        <v>272.0</v>
      </c>
      <c s="64" r="J234">
        <v>230.0</v>
      </c>
      <c s="64" r="K234">
        <v>253.0</v>
      </c>
      <c s="64" r="L234">
        <v>266.0</v>
      </c>
      <c s="64" r="M234">
        <v>336.0</v>
      </c>
      <c s="64" r="N234">
        <v>342.0</v>
      </c>
      <c s="64" r="O234">
        <v>2.97</v>
      </c>
      <c s="64" r="P234">
        <v>48.0</v>
      </c>
      <c s="64" r="Q234">
        <v>33.0</v>
      </c>
      <c s="64" r="R234">
        <v>61.0</v>
      </c>
      <c s="64" r="S234">
        <v>60.0</v>
      </c>
      <c s="64" r="T234">
        <v>52.0</v>
      </c>
      <c s="64" r="U234">
        <v>18.0</v>
      </c>
      <c s="64" r="V234">
        <v>30.0</v>
      </c>
      <c s="64" r="W234">
        <v>32.0</v>
      </c>
      <c s="64" r="X234">
        <v>46.0</v>
      </c>
      <c s="64" r="Y234">
        <v>60.0</v>
      </c>
      <c s="64" r="Z234">
        <v>42.0</v>
      </c>
      <c s="64" r="AA234">
        <v>20.0</v>
      </c>
      <c s="64" r="AB234">
        <v>136.0</v>
      </c>
      <c s="64" r="AC234">
        <v>29.0</v>
      </c>
      <c s="64" r="AD234">
        <v>16.0</v>
      </c>
      <c s="64" r="AE234">
        <v>26.0</v>
      </c>
      <c s="64" r="AF234">
        <v>33.0</v>
      </c>
      <c s="64" r="AG234">
        <v>24.0</v>
      </c>
      <c s="64" r="AH234">
        <v>8.0</v>
      </c>
      <c s="64" r="AI234">
        <v>0.0</v>
      </c>
      <c s="64" r="AJ234">
        <v>36.0</v>
      </c>
      <c s="64" r="AK234">
        <v>81.0</v>
      </c>
      <c s="64" r="AL234">
        <v>19.0</v>
      </c>
      <c s="64" r="AM234">
        <v>136.0</v>
      </c>
      <c s="64" r="AN234">
        <v>19.0</v>
      </c>
      <c s="64" r="AO234">
        <v>17.0</v>
      </c>
      <c s="64" r="AP234">
        <v>35.0</v>
      </c>
      <c s="64" r="AQ234">
        <v>27.0</v>
      </c>
      <c s="64" r="AR234">
        <v>28.0</v>
      </c>
      <c s="64" r="AS234">
        <v>10.0</v>
      </c>
      <c s="64" r="AT234">
        <v>0.0</v>
      </c>
      <c s="64" r="AU234">
        <v>26.0</v>
      </c>
      <c s="64" r="AV234">
        <v>87.0</v>
      </c>
      <c s="64" r="AW234">
        <v>23.0</v>
      </c>
      <c s="64" r="AX234">
        <v>208.0</v>
      </c>
      <c s="64" r="AY234">
        <v>0.0</v>
      </c>
      <c s="64" r="AZ234">
        <v>16.0</v>
      </c>
      <c s="64" r="BA234">
        <v>12.0</v>
      </c>
      <c s="64" r="BB234">
        <v>28.0</v>
      </c>
      <c s="64" r="BC234">
        <v>52.0</v>
      </c>
      <c s="64" r="BD234">
        <v>16.0</v>
      </c>
      <c s="64" r="BE234">
        <v>68.0</v>
      </c>
      <c s="64" r="BF234">
        <v>16.0</v>
      </c>
      <c s="64" r="BG234">
        <v>212.0</v>
      </c>
      <c s="64" r="BH234">
        <v>100.0</v>
      </c>
      <c s="64" r="BI234">
        <v>0.0</v>
      </c>
      <c s="64" r="BJ234">
        <v>12.0</v>
      </c>
      <c s="64" r="BK234">
        <v>4.0</v>
      </c>
      <c s="64" r="BL234">
        <v>12.0</v>
      </c>
      <c s="64" r="BM234">
        <v>20.0</v>
      </c>
      <c s="64" r="BN234">
        <v>8.0</v>
      </c>
      <c s="64" r="BO234">
        <v>36.0</v>
      </c>
      <c s="64" r="BP234">
        <v>8.0</v>
      </c>
      <c s="64" r="BQ234">
        <v>108.0</v>
      </c>
      <c s="64" r="BR234">
        <v>0.0</v>
      </c>
      <c s="64" r="BS234">
        <v>4.0</v>
      </c>
      <c s="64" r="BT234">
        <v>8.0</v>
      </c>
      <c s="64" r="BU234">
        <v>16.0</v>
      </c>
      <c s="64" r="BV234">
        <v>32.0</v>
      </c>
      <c s="64" r="BW234">
        <v>8.0</v>
      </c>
      <c s="64" r="BX234">
        <v>32.0</v>
      </c>
      <c s="64" r="BY234">
        <v>8.0</v>
      </c>
      <c s="64" r="BZ234">
        <v>12.0</v>
      </c>
      <c s="64" r="CA234">
        <v>0.0</v>
      </c>
      <c s="64" r="CB234">
        <v>0.0</v>
      </c>
      <c s="64" r="CC234">
        <v>0.0</v>
      </c>
      <c s="64" r="CD234">
        <v>4.0</v>
      </c>
      <c s="64" r="CE234">
        <v>0.0</v>
      </c>
      <c s="64" r="CF234">
        <v>0.0</v>
      </c>
      <c s="64" r="CG234">
        <v>0.0</v>
      </c>
      <c s="64" r="CH234">
        <v>8.0</v>
      </c>
      <c s="64" r="CI234">
        <v>120.0</v>
      </c>
      <c s="64" r="CJ234">
        <v>0.0</v>
      </c>
      <c s="64" r="CK234">
        <v>12.0</v>
      </c>
      <c s="64" r="CL234">
        <v>8.0</v>
      </c>
      <c s="64" r="CM234">
        <v>24.0</v>
      </c>
      <c s="64" r="CN234">
        <v>52.0</v>
      </c>
      <c s="64" r="CO234">
        <v>16.0</v>
      </c>
      <c s="64" r="CP234">
        <v>4.0</v>
      </c>
      <c s="64" r="CQ234">
        <v>4.0</v>
      </c>
      <c s="64" r="CR234">
        <v>76.0</v>
      </c>
      <c s="64" r="CS234">
        <v>0.0</v>
      </c>
      <c s="64" r="CT234">
        <v>4.0</v>
      </c>
      <c s="64" r="CU234">
        <v>4.0</v>
      </c>
      <c s="64" r="CV234">
        <v>0.0</v>
      </c>
      <c s="64" r="CW234">
        <v>0.0</v>
      </c>
      <c s="64" r="CX234">
        <v>0.0</v>
      </c>
      <c s="64" r="CY234">
        <v>64.0</v>
      </c>
      <c s="64" r="CZ234">
        <v>4.0</v>
      </c>
    </row>
    <row customHeight="1" r="235" ht="15.0">
      <c t="s" s="62" r="A235">
        <v>2884</v>
      </c>
      <c t="s" s="62" r="B235">
        <v>2885</v>
      </c>
      <c t="s" s="62" r="C235">
        <v>2886</v>
      </c>
      <c t="s" s="62" r="D235">
        <v>2887</v>
      </c>
      <c t="s" s="62" r="E235">
        <v>2888</v>
      </c>
      <c t="s" s="62" r="F235">
        <v>2889</v>
      </c>
      <c t="s" s="63" r="G235">
        <v>2890</v>
      </c>
      <c t="s" s="62" r="H235">
        <v>2891</v>
      </c>
      <c s="64" r="I235">
        <v>51.0</v>
      </c>
      <c s="64" r="J235">
        <v>44.0</v>
      </c>
      <c s="64" r="K235">
        <v>40.0</v>
      </c>
      <c s="64" r="L235">
        <v>61.0</v>
      </c>
      <c s="64" r="M235">
        <v>67.0</v>
      </c>
      <c s="64" r="N235">
        <v>93.0</v>
      </c>
      <c s="64" r="O235">
        <v>13.64</v>
      </c>
      <c s="64" r="P235">
        <v>5.42553199999999</v>
      </c>
      <c s="64" r="Q235">
        <v>0.0</v>
      </c>
      <c s="64" r="R235">
        <v>3.255319</v>
      </c>
      <c s="64" r="S235">
        <v>18.4468089999999</v>
      </c>
      <c s="64" r="T235">
        <v>10.8510639999999</v>
      </c>
      <c s="64" r="U235">
        <v>13.021277</v>
      </c>
      <c s="64" r="V235">
        <v>2.0</v>
      </c>
      <c s="64" r="W235">
        <v>7.0</v>
      </c>
      <c s="64" r="X235">
        <v>10.0</v>
      </c>
      <c s="64" r="Y235">
        <v>5.0</v>
      </c>
      <c s="64" r="Z235">
        <v>14.0</v>
      </c>
      <c s="64" r="AA235">
        <v>6.0</v>
      </c>
      <c s="64" r="AB235">
        <v>28.2127659999999</v>
      </c>
      <c s="64" r="AC235">
        <v>3.255319</v>
      </c>
      <c s="64" r="AD235">
        <v>0.0</v>
      </c>
      <c s="64" r="AE235">
        <v>2.17021299999999</v>
      </c>
      <c s="64" r="AF235">
        <v>6.510638</v>
      </c>
      <c s="64" r="AG235">
        <v>7.595745</v>
      </c>
      <c s="64" r="AH235">
        <v>8.680851</v>
      </c>
      <c s="64" r="AI235">
        <v>0.0</v>
      </c>
      <c s="64" r="AJ235">
        <v>3.255319</v>
      </c>
      <c s="64" r="AK235">
        <v>13.021277</v>
      </c>
      <c s="64" r="AL235">
        <v>11.93617</v>
      </c>
      <c s="64" r="AM235">
        <v>22.787234</v>
      </c>
      <c s="64" r="AN235">
        <v>2.17021299999999</v>
      </c>
      <c s="64" r="AO235">
        <v>0.0</v>
      </c>
      <c s="64" r="AP235">
        <v>1.08510599999999</v>
      </c>
      <c s="64" r="AQ235">
        <v>11.93617</v>
      </c>
      <c s="64" r="AR235">
        <v>3.255319</v>
      </c>
      <c s="64" r="AS235">
        <v>4.34042599999999</v>
      </c>
      <c s="64" r="AT235">
        <v>0.0</v>
      </c>
      <c s="64" r="AU235">
        <v>2.17021299999999</v>
      </c>
      <c s="64" r="AV235">
        <v>14.1063829999999</v>
      </c>
      <c s="64" r="AW235">
        <v>6.510638</v>
      </c>
      <c s="64" r="AX235">
        <v>47.744681</v>
      </c>
      <c s="64" r="AY235">
        <v>0.0</v>
      </c>
      <c s="64" r="AZ235">
        <v>0.0</v>
      </c>
      <c s="64" r="BA235">
        <v>0.0</v>
      </c>
      <c s="64" r="BB235">
        <v>4.34042599999999</v>
      </c>
      <c s="64" r="BC235">
        <v>8.680851</v>
      </c>
      <c s="64" r="BD235">
        <v>4.34042599999999</v>
      </c>
      <c s="64" r="BE235">
        <v>21.7021279999999</v>
      </c>
      <c s="64" r="BF235">
        <v>8.680851</v>
      </c>
      <c s="64" r="BG235">
        <v>32.0</v>
      </c>
      <c s="64" r="BH235">
        <v>26.042553</v>
      </c>
      <c s="64" r="BI235">
        <v>0.0</v>
      </c>
      <c s="64" r="BJ235">
        <v>0.0</v>
      </c>
      <c s="64" r="BK235">
        <v>0.0</v>
      </c>
      <c s="64" r="BL235">
        <v>0.0</v>
      </c>
      <c s="64" r="BM235">
        <v>0.0</v>
      </c>
      <c s="64" r="BN235">
        <v>4.34042599999999</v>
      </c>
      <c s="64" r="BO235">
        <v>21.7021279999999</v>
      </c>
      <c s="64" r="BP235">
        <v>0.0</v>
      </c>
      <c s="64" r="BQ235">
        <v>21.7021279999999</v>
      </c>
      <c s="64" r="BR235">
        <v>0.0</v>
      </c>
      <c s="64" r="BS235">
        <v>0.0</v>
      </c>
      <c s="64" r="BT235">
        <v>0.0</v>
      </c>
      <c s="64" r="BU235">
        <v>4.34042599999999</v>
      </c>
      <c s="64" r="BV235">
        <v>8.680851</v>
      </c>
      <c s="64" r="BW235">
        <v>0.0</v>
      </c>
      <c s="64" r="BX235">
        <v>0.0</v>
      </c>
      <c s="64" r="BY235">
        <v>8.680851</v>
      </c>
      <c s="64" r="BZ235">
        <v>0.0</v>
      </c>
      <c s="64" r="CA235">
        <v>0.0</v>
      </c>
      <c s="64" r="CB235">
        <v>0.0</v>
      </c>
      <c s="64" r="CC235">
        <v>0.0</v>
      </c>
      <c s="64" r="CD235">
        <v>0.0</v>
      </c>
      <c s="64" r="CE235">
        <v>0.0</v>
      </c>
      <c s="64" r="CF235">
        <v>0.0</v>
      </c>
      <c s="64" r="CG235">
        <v>0.0</v>
      </c>
      <c s="64" r="CH235">
        <v>0.0</v>
      </c>
      <c s="64" r="CI235">
        <v>8.680851</v>
      </c>
      <c s="64" r="CJ235">
        <v>0.0</v>
      </c>
      <c s="64" r="CK235">
        <v>0.0</v>
      </c>
      <c s="64" r="CL235">
        <v>0.0</v>
      </c>
      <c s="64" r="CM235">
        <v>4.34042599999999</v>
      </c>
      <c s="64" r="CN235">
        <v>0.0</v>
      </c>
      <c s="64" r="CO235">
        <v>0.0</v>
      </c>
      <c s="64" r="CP235">
        <v>0.0</v>
      </c>
      <c s="64" r="CQ235">
        <v>4.34042599999999</v>
      </c>
      <c s="64" r="CR235">
        <v>39.06383</v>
      </c>
      <c s="64" r="CS235">
        <v>0.0</v>
      </c>
      <c s="64" r="CT235">
        <v>0.0</v>
      </c>
      <c s="64" r="CU235">
        <v>0.0</v>
      </c>
      <c s="64" r="CV235">
        <v>0.0</v>
      </c>
      <c s="64" r="CW235">
        <v>8.680851</v>
      </c>
      <c s="64" r="CX235">
        <v>4.34042599999999</v>
      </c>
      <c s="64" r="CY235">
        <v>21.7021279999999</v>
      </c>
      <c s="64" r="CZ235">
        <v>4.34042599999999</v>
      </c>
    </row>
    <row customHeight="1" r="236" ht="15.0">
      <c t="s" s="62" r="A236">
        <v>2892</v>
      </c>
      <c t="s" s="62" r="B236">
        <v>2893</v>
      </c>
      <c t="s" s="62" r="C236">
        <v>2894</v>
      </c>
      <c t="s" s="62" r="D236">
        <v>2895</v>
      </c>
      <c t="s" s="62" r="E236">
        <v>2896</v>
      </c>
      <c t="s" s="62" r="F236">
        <v>2897</v>
      </c>
      <c t="s" s="63" r="G236">
        <v>2898</v>
      </c>
      <c t="s" s="62" r="H236">
        <v>2899</v>
      </c>
      <c s="64" r="I236">
        <v>2358.0</v>
      </c>
      <c s="64" r="J236">
        <v>1703.0</v>
      </c>
      <c s="64" r="K236">
        <v>1679.0</v>
      </c>
      <c s="64" r="L236">
        <v>1475.0</v>
      </c>
      <c s="64" r="M236">
        <v>1332.0</v>
      </c>
      <c s="64" r="N236">
        <v>1340.0</v>
      </c>
      <c s="64" r="O236">
        <v>46.76</v>
      </c>
      <c s="64" r="P236">
        <v>595.500458999999</v>
      </c>
      <c s="64" r="Q236">
        <v>345.454775999999</v>
      </c>
      <c s="64" r="R236">
        <v>599.306492</v>
      </c>
      <c s="64" r="S236">
        <v>391.317016</v>
      </c>
      <c s="64" r="T236">
        <v>273.221858</v>
      </c>
      <c s="64" r="U236">
        <v>153.199399</v>
      </c>
      <c s="64" r="V236">
        <v>337.0</v>
      </c>
      <c s="64" r="W236">
        <v>317.0</v>
      </c>
      <c s="64" r="X236">
        <v>354.0</v>
      </c>
      <c s="64" r="Y236">
        <v>310.0</v>
      </c>
      <c s="64" r="Z236">
        <v>250.0</v>
      </c>
      <c s="64" r="AA236">
        <v>135.0</v>
      </c>
      <c s="64" r="AB236">
        <v>1173.120962</v>
      </c>
      <c s="64" r="AC236">
        <v>292.834841999999</v>
      </c>
      <c s="64" r="AD236">
        <v>175.666907</v>
      </c>
      <c s="64" r="AE236">
        <v>289.883179999999</v>
      </c>
      <c s="64" r="AF236">
        <v>210.795432</v>
      </c>
      <c s="64" r="AG236">
        <v>136.610929</v>
      </c>
      <c s="64" r="AH236">
        <v>64.4022949999999</v>
      </c>
      <c s="64" r="AI236">
        <v>2.92737699999999</v>
      </c>
      <c s="64" r="AJ236">
        <v>357.261420999999</v>
      </c>
      <c s="64" r="AK236">
        <v>676.321235</v>
      </c>
      <c s="64" r="AL236">
        <v>139.538306</v>
      </c>
      <c s="64" r="AM236">
        <v>1184.879038</v>
      </c>
      <c s="64" r="AN236">
        <v>302.665617999999</v>
      </c>
      <c s="64" r="AO236">
        <v>169.787869</v>
      </c>
      <c s="64" r="AP236">
        <v>309.423312</v>
      </c>
      <c s="64" r="AQ236">
        <v>180.521584999999</v>
      </c>
      <c s="64" r="AR236">
        <v>136.610929</v>
      </c>
      <c s="64" r="AS236">
        <v>80.0149729999999</v>
      </c>
      <c s="64" r="AT236">
        <v>5.85475399999999</v>
      </c>
      <c s="64" r="AU236">
        <v>365.116328</v>
      </c>
      <c s="64" r="AV236">
        <v>668.514896</v>
      </c>
      <c s="64" r="AW236">
        <v>151.247814</v>
      </c>
      <c s="64" r="AX236">
        <v>1760.523672</v>
      </c>
      <c s="64" r="AY236">
        <v>31.225355</v>
      </c>
      <c s="64" r="AZ236">
        <v>89.772896</v>
      </c>
      <c s="64" r="BA236">
        <v>70.2570489999999</v>
      </c>
      <c s="64" r="BB236">
        <v>187.352131</v>
      </c>
      <c s="64" r="BC236">
        <v>359.091584</v>
      </c>
      <c s="64" r="BD236">
        <v>390.316939999999</v>
      </c>
      <c s="64" r="BE236">
        <v>429.348634</v>
      </c>
      <c s="64" r="BF236">
        <v>203.159082</v>
      </c>
      <c s="64" r="BG236">
        <v>1380.0</v>
      </c>
      <c s="64" r="BH236">
        <v>858.794403999999</v>
      </c>
      <c s="64" r="BI236">
        <v>11.709508</v>
      </c>
      <c s="64" r="BJ236">
        <v>62.45071</v>
      </c>
      <c s="64" r="BK236">
        <v>42.934863</v>
      </c>
      <c s="64" r="BL236">
        <v>74.1602189999999</v>
      </c>
      <c s="64" r="BM236">
        <v>70.2570489999999</v>
      </c>
      <c s="64" r="BN236">
        <v>343.478906999999</v>
      </c>
      <c s="64" r="BO236">
        <v>195.158469999999</v>
      </c>
      <c s="64" r="BP236">
        <v>58.6446779999999</v>
      </c>
      <c s="64" r="BQ236">
        <v>901.729268</v>
      </c>
      <c s="64" r="BR236">
        <v>19.515847</v>
      </c>
      <c s="64" r="BS236">
        <v>27.3221859999999</v>
      </c>
      <c s="64" r="BT236">
        <v>27.3221859999999</v>
      </c>
      <c s="64" r="BU236">
        <v>113.191913</v>
      </c>
      <c s="64" r="BV236">
        <v>288.834535</v>
      </c>
      <c s="64" r="BW236">
        <v>46.838033</v>
      </c>
      <c s="64" r="BX236">
        <v>234.190164</v>
      </c>
      <c s="64" r="BY236">
        <v>144.514405</v>
      </c>
      <c s="64" r="BZ236">
        <v>206.867977999999</v>
      </c>
      <c s="64" r="CA236">
        <v>0.0</v>
      </c>
      <c s="64" r="CB236">
        <v>3.903169</v>
      </c>
      <c s="64" r="CC236">
        <v>0.0</v>
      </c>
      <c s="64" r="CD236">
        <v>15.612678</v>
      </c>
      <c s="64" r="CE236">
        <v>27.3221859999999</v>
      </c>
      <c s="64" r="CF236">
        <v>62.45071</v>
      </c>
      <c s="64" r="CG236">
        <v>0.0</v>
      </c>
      <c s="64" r="CH236">
        <v>97.5792349999999</v>
      </c>
      <c s="64" r="CI236">
        <v>975.986623</v>
      </c>
      <c s="64" r="CJ236">
        <v>23.4190159999999</v>
      </c>
      <c s="64" r="CK236">
        <v>78.063388</v>
      </c>
      <c s="64" r="CL236">
        <v>50.741202</v>
      </c>
      <c s="64" r="CM236">
        <v>152.223605999999</v>
      </c>
      <c s="64" r="CN236">
        <v>277.125026999999</v>
      </c>
      <c s="64" r="CO236">
        <v>300.544043999999</v>
      </c>
      <c s="64" r="CP236">
        <v>3.903169</v>
      </c>
      <c s="64" r="CQ236">
        <v>89.9671699999999</v>
      </c>
      <c s="64" r="CR236">
        <v>577.669071</v>
      </c>
      <c s="64" r="CS236">
        <v>7.806339</v>
      </c>
      <c s="64" r="CT236">
        <v>7.806339</v>
      </c>
      <c s="64" r="CU236">
        <v>19.515847</v>
      </c>
      <c s="64" r="CV236">
        <v>19.515847</v>
      </c>
      <c s="64" r="CW236">
        <v>54.6443719999999</v>
      </c>
      <c s="64" r="CX236">
        <v>27.3221859999999</v>
      </c>
      <c s="64" r="CY236">
        <v>425.445464</v>
      </c>
      <c s="64" r="CZ236">
        <v>15.612678</v>
      </c>
    </row>
    <row customHeight="1" r="237" ht="15.0">
      <c t="s" s="62" r="A237">
        <v>2900</v>
      </c>
      <c t="s" s="62" r="B237">
        <v>2901</v>
      </c>
      <c t="s" s="62" r="C237">
        <v>2902</v>
      </c>
      <c t="s" s="62" r="D237">
        <v>2903</v>
      </c>
      <c t="s" s="62" r="E237">
        <v>2904</v>
      </c>
      <c t="s" s="62" r="F237">
        <v>2905</v>
      </c>
      <c t="s" s="63" r="G237">
        <v>2906</v>
      </c>
      <c t="s" s="62" r="H237">
        <v>2907</v>
      </c>
      <c s="64" r="I237">
        <v>3277.0</v>
      </c>
      <c s="64" r="J237">
        <v>3195.0</v>
      </c>
      <c s="64" r="K237">
        <v>3142.0</v>
      </c>
      <c s="64" r="L237">
        <v>3266.0</v>
      </c>
      <c s="64" r="M237">
        <v>3025.0</v>
      </c>
      <c s="64" r="N237">
        <v>2175.0</v>
      </c>
      <c s="64" r="O237">
        <v>10.39</v>
      </c>
      <c s="64" r="P237">
        <v>557.4438</v>
      </c>
      <c s="64" r="Q237">
        <v>448.388667</v>
      </c>
      <c s="64" r="R237">
        <v>623.142533999999</v>
      </c>
      <c s="64" r="S237">
        <v>650.785602</v>
      </c>
      <c s="64" r="T237">
        <v>629.760994999999</v>
      </c>
      <c s="64" r="U237">
        <v>367.478403</v>
      </c>
      <c s="64" r="V237">
        <v>508.0</v>
      </c>
      <c s="64" r="W237">
        <v>530.0</v>
      </c>
      <c s="64" r="X237">
        <v>620.0</v>
      </c>
      <c s="64" r="Y237">
        <v>754.0</v>
      </c>
      <c s="64" r="Z237">
        <v>498.0</v>
      </c>
      <c s="64" r="AA237">
        <v>285.0</v>
      </c>
      <c s="64" r="AB237">
        <v>1591.888514</v>
      </c>
      <c s="64" r="AC237">
        <v>300.621478</v>
      </c>
      <c s="64" r="AD237">
        <v>241.325089999999</v>
      </c>
      <c s="64" r="AE237">
        <v>302.612348999999</v>
      </c>
      <c s="64" r="AF237">
        <v>300.506916999999</v>
      </c>
      <c s="64" r="AG237">
        <v>297.728973999999</v>
      </c>
      <c s="64" r="AH237">
        <v>142.021477</v>
      </c>
      <c s="64" r="AI237">
        <v>7.072229</v>
      </c>
      <c s="64" r="AJ237">
        <v>420.464387999999</v>
      </c>
      <c s="64" r="AK237">
        <v>854.226784999999</v>
      </c>
      <c s="64" r="AL237">
        <v>317.197340999999</v>
      </c>
      <c s="64" r="AM237">
        <v>1685.111486</v>
      </c>
      <c s="64" r="AN237">
        <v>256.822321999999</v>
      </c>
      <c s="64" r="AO237">
        <v>207.063577</v>
      </c>
      <c s="64" r="AP237">
        <v>320.530185</v>
      </c>
      <c s="64" r="AQ237">
        <v>350.278685</v>
      </c>
      <c s="64" r="AR237">
        <v>332.032020999999</v>
      </c>
      <c s="64" r="AS237">
        <v>189.077965</v>
      </c>
      <c s="64" r="AT237">
        <v>29.306732</v>
      </c>
      <c s="64" r="AU237">
        <v>354.38801</v>
      </c>
      <c s="64" r="AV237">
        <v>911.704226999999</v>
      </c>
      <c s="64" r="AW237">
        <v>419.01925</v>
      </c>
      <c s="64" r="AX237">
        <v>2728.765809</v>
      </c>
      <c s="64" r="AY237">
        <v>11.945224</v>
      </c>
      <c s="64" r="AZ237">
        <v>199.087072</v>
      </c>
      <c s="64" r="BA237">
        <v>262.794934</v>
      </c>
      <c s="64" r="BB237">
        <v>386.281007999999</v>
      </c>
      <c s="64" r="BC237">
        <v>346.411503999999</v>
      </c>
      <c s="64" r="BD237">
        <v>191.175678</v>
      </c>
      <c s="64" r="BE237">
        <v>936.513365</v>
      </c>
      <c s="64" r="BF237">
        <v>394.557024</v>
      </c>
      <c s="64" r="BG237">
        <v>2652.0</v>
      </c>
      <c s="64" r="BH237">
        <v>1240.946482</v>
      </c>
      <c s="64" r="BI237">
        <v>0.0</v>
      </c>
      <c s="64" r="BJ237">
        <v>159.269657</v>
      </c>
      <c s="64" r="BK237">
        <v>131.397467</v>
      </c>
      <c s="64" r="BL237">
        <v>183.160106</v>
      </c>
      <c s="64" r="BM237">
        <v>47.780897</v>
      </c>
      <c s="64" r="BN237">
        <v>175.248712</v>
      </c>
      <c s="64" r="BO237">
        <v>424.272778</v>
      </c>
      <c s="64" r="BP237">
        <v>119.816865</v>
      </c>
      <c s="64" r="BQ237">
        <v>1487.81932699999</v>
      </c>
      <c s="64" r="BR237">
        <v>11.945224</v>
      </c>
      <c s="64" r="BS237">
        <v>39.8174139999999</v>
      </c>
      <c s="64" r="BT237">
        <v>131.397467</v>
      </c>
      <c s="64" r="BU237">
        <v>203.120902</v>
      </c>
      <c s="64" r="BV237">
        <v>298.630607</v>
      </c>
      <c s="64" r="BW237">
        <v>15.926966</v>
      </c>
      <c s="64" r="BX237">
        <v>512.240587</v>
      </c>
      <c s="64" r="BY237">
        <v>274.740159</v>
      </c>
      <c s="64" r="BZ237">
        <v>398.642943</v>
      </c>
      <c s="64" r="CA237">
        <v>0.0</v>
      </c>
      <c s="64" r="CB237">
        <v>3.981741</v>
      </c>
      <c s="64" r="CC237">
        <v>0.0</v>
      </c>
      <c s="64" r="CD237">
        <v>35.887762</v>
      </c>
      <c s="64" r="CE237">
        <v>59.7261209999999</v>
      </c>
      <c s="64" r="CF237">
        <v>27.9242789999999</v>
      </c>
      <c s="64" r="CG237">
        <v>0.0</v>
      </c>
      <c s="64" r="CH237">
        <v>271.12304</v>
      </c>
      <c s="64" r="CI237">
        <v>1110.905859</v>
      </c>
      <c s="64" r="CJ237">
        <v>3.981741</v>
      </c>
      <c s="64" r="CK237">
        <v>143.342692</v>
      </c>
      <c s="64" r="CL237">
        <v>222.97752</v>
      </c>
      <c s="64" r="CM237">
        <v>294.648866</v>
      </c>
      <c s="64" r="CN237">
        <v>230.941002999999</v>
      </c>
      <c s="64" r="CO237">
        <v>135.379209</v>
      </c>
      <c s="64" r="CP237">
        <v>7.963483</v>
      </c>
      <c s="64" r="CQ237">
        <v>71.671346</v>
      </c>
      <c s="64" r="CR237">
        <v>1219.217006</v>
      </c>
      <c s="64" r="CS237">
        <v>7.963483</v>
      </c>
      <c s="64" r="CT237">
        <v>51.762639</v>
      </c>
      <c s="64" r="CU237">
        <v>39.8174139999999</v>
      </c>
      <c s="64" r="CV237">
        <v>55.74438</v>
      </c>
      <c s="64" r="CW237">
        <v>55.74438</v>
      </c>
      <c s="64" r="CX237">
        <v>27.87219</v>
      </c>
      <c s="64" r="CY237">
        <v>928.549882</v>
      </c>
      <c s="64" r="CZ237">
        <v>51.762639</v>
      </c>
    </row>
    <row customHeight="1" r="238" ht="15.0">
      <c t="s" s="62" r="A238">
        <v>2908</v>
      </c>
      <c t="s" s="62" r="B238">
        <v>2909</v>
      </c>
      <c t="s" s="62" r="C238">
        <v>2910</v>
      </c>
      <c t="s" s="62" r="D238">
        <v>2911</v>
      </c>
      <c t="s" s="62" r="E238">
        <v>2912</v>
      </c>
      <c t="s" s="62" r="F238">
        <v>2913</v>
      </c>
      <c t="s" s="63" r="G238">
        <v>2914</v>
      </c>
      <c t="s" s="62" r="H238">
        <v>2915</v>
      </c>
      <c s="64" r="I238">
        <v>228.0</v>
      </c>
      <c s="64" r="J238">
        <v>179.0</v>
      </c>
      <c s="64" r="K238">
        <v>171.0</v>
      </c>
      <c s="64" r="L238">
        <v>164.0</v>
      </c>
      <c s="64" r="M238">
        <v>184.0</v>
      </c>
      <c s="64" r="N238">
        <v>216.0</v>
      </c>
      <c s="64" r="O238">
        <v>8.97</v>
      </c>
      <c s="64" r="P238">
        <v>53.97551</v>
      </c>
      <c s="64" r="Q238">
        <v>33.5020409999999</v>
      </c>
      <c s="64" r="R238">
        <v>45.6</v>
      </c>
      <c s="64" r="S238">
        <v>38.1551019999999</v>
      </c>
      <c s="64" r="T238">
        <v>28.84898</v>
      </c>
      <c s="64" r="U238">
        <v>27.918367</v>
      </c>
      <c s="64" r="V238">
        <v>32.0</v>
      </c>
      <c s="64" r="W238">
        <v>29.0</v>
      </c>
      <c s="64" r="X238">
        <v>33.0</v>
      </c>
      <c s="64" r="Y238">
        <v>33.0</v>
      </c>
      <c s="64" r="Z238">
        <v>37.0</v>
      </c>
      <c s="64" r="AA238">
        <v>15.0</v>
      </c>
      <c s="64" r="AB238">
        <v>113.534694</v>
      </c>
      <c s="64" r="AC238">
        <v>24.1959179999999</v>
      </c>
      <c s="64" r="AD238">
        <v>18.612245</v>
      </c>
      <c s="64" r="AE238">
        <v>23.2653059999999</v>
      </c>
      <c s="64" r="AF238">
        <v>17.681633</v>
      </c>
      <c s="64" r="AG238">
        <v>14.889796</v>
      </c>
      <c s="64" r="AH238">
        <v>13.959184</v>
      </c>
      <c s="64" r="AI238">
        <v>0.930611999999999</v>
      </c>
      <c s="64" r="AJ238">
        <v>32.571429</v>
      </c>
      <c s="64" r="AK238">
        <v>55.8367349999999</v>
      </c>
      <c s="64" r="AL238">
        <v>25.126531</v>
      </c>
      <c s="64" r="AM238">
        <v>114.465306</v>
      </c>
      <c s="64" r="AN238">
        <v>29.779592</v>
      </c>
      <c s="64" r="AO238">
        <v>14.889796</v>
      </c>
      <c s="64" r="AP238">
        <v>22.3346939999999</v>
      </c>
      <c s="64" r="AQ238">
        <v>20.473469</v>
      </c>
      <c s="64" r="AR238">
        <v>13.959184</v>
      </c>
      <c s="64" r="AS238">
        <v>12.0979589999999</v>
      </c>
      <c s="64" r="AT238">
        <v>0.930611999999999</v>
      </c>
      <c s="64" r="AU238">
        <v>38.1551019999999</v>
      </c>
      <c s="64" r="AV238">
        <v>56.767347</v>
      </c>
      <c s="64" r="AW238">
        <v>19.542857</v>
      </c>
      <c s="64" r="AX238">
        <v>189.844898</v>
      </c>
      <c s="64" r="AY238">
        <v>3.722449</v>
      </c>
      <c s="64" r="AZ238">
        <v>22.3346939999999</v>
      </c>
      <c s="64" r="BA238">
        <v>11.1673469999999</v>
      </c>
      <c s="64" r="BB238">
        <v>18.612245</v>
      </c>
      <c s="64" r="BC238">
        <v>29.779592</v>
      </c>
      <c s="64" r="BD238">
        <v>22.3346939999999</v>
      </c>
      <c s="64" r="BE238">
        <v>59.559184</v>
      </c>
      <c s="64" r="BF238">
        <v>22.3346939999999</v>
      </c>
      <c s="64" r="BG238">
        <v>148.0</v>
      </c>
      <c s="64" r="BH238">
        <v>100.506122</v>
      </c>
      <c s="64" r="BI238">
        <v>0.0</v>
      </c>
      <c s="64" r="BJ238">
        <v>18.612245</v>
      </c>
      <c s="64" r="BK238">
        <v>3.722449</v>
      </c>
      <c s="64" r="BL238">
        <v>11.1673469999999</v>
      </c>
      <c s="64" r="BM238">
        <v>3.722449</v>
      </c>
      <c s="64" r="BN238">
        <v>22.3346939999999</v>
      </c>
      <c s="64" r="BO238">
        <v>29.779592</v>
      </c>
      <c s="64" r="BP238">
        <v>11.1673469999999</v>
      </c>
      <c s="64" r="BQ238">
        <v>89.3387759999999</v>
      </c>
      <c s="64" r="BR238">
        <v>3.722449</v>
      </c>
      <c s="64" r="BS238">
        <v>3.722449</v>
      </c>
      <c s="64" r="BT238">
        <v>7.444898</v>
      </c>
      <c s="64" r="BU238">
        <v>7.444898</v>
      </c>
      <c s="64" r="BV238">
        <v>26.057143</v>
      </c>
      <c s="64" r="BW238">
        <v>0.0</v>
      </c>
      <c s="64" r="BX238">
        <v>29.779592</v>
      </c>
      <c s="64" r="BY238">
        <v>11.1673469999999</v>
      </c>
      <c s="64" r="BZ238">
        <v>29.779592</v>
      </c>
      <c s="64" r="CA238">
        <v>0.0</v>
      </c>
      <c s="64" r="CB238">
        <v>0.0</v>
      </c>
      <c s="64" r="CC238">
        <v>0.0</v>
      </c>
      <c s="64" r="CD238">
        <v>0.0</v>
      </c>
      <c s="64" r="CE238">
        <v>0.0</v>
      </c>
      <c s="64" r="CF238">
        <v>14.889796</v>
      </c>
      <c s="64" r="CG238">
        <v>0.0</v>
      </c>
      <c s="64" r="CH238">
        <v>14.889796</v>
      </c>
      <c s="64" r="CI238">
        <v>78.171429</v>
      </c>
      <c s="64" r="CJ238">
        <v>3.722449</v>
      </c>
      <c s="64" r="CK238">
        <v>11.1673469999999</v>
      </c>
      <c s="64" r="CL238">
        <v>7.444898</v>
      </c>
      <c s="64" r="CM238">
        <v>18.612245</v>
      </c>
      <c s="64" r="CN238">
        <v>26.057143</v>
      </c>
      <c s="64" r="CO238">
        <v>7.444898</v>
      </c>
      <c s="64" r="CP238">
        <v>0.0</v>
      </c>
      <c s="64" r="CQ238">
        <v>3.722449</v>
      </c>
      <c s="64" r="CR238">
        <v>81.893878</v>
      </c>
      <c s="64" r="CS238">
        <v>0.0</v>
      </c>
      <c s="64" r="CT238">
        <v>11.1673469999999</v>
      </c>
      <c s="64" r="CU238">
        <v>3.722449</v>
      </c>
      <c s="64" r="CV238">
        <v>0.0</v>
      </c>
      <c s="64" r="CW238">
        <v>3.722449</v>
      </c>
      <c s="64" r="CX238">
        <v>0.0</v>
      </c>
      <c s="64" r="CY238">
        <v>59.559184</v>
      </c>
      <c s="64" r="CZ238">
        <v>3.722449</v>
      </c>
    </row>
    <row customHeight="1" r="239" ht="15.0">
      <c t="s" s="62" r="A239">
        <v>2916</v>
      </c>
      <c t="s" s="62" r="B239">
        <v>2917</v>
      </c>
      <c t="s" s="62" r="C239">
        <v>2918</v>
      </c>
      <c t="s" s="62" r="D239">
        <v>2919</v>
      </c>
      <c t="s" s="62" r="E239">
        <v>2920</v>
      </c>
      <c t="s" s="62" r="F239">
        <v>2921</v>
      </c>
      <c t="s" s="63" r="G239">
        <v>2922</v>
      </c>
      <c t="s" s="62" r="H239">
        <v>2923</v>
      </c>
      <c s="64" r="I239">
        <v>7714.0</v>
      </c>
      <c s="64" r="J239">
        <v>6304.0</v>
      </c>
      <c s="64" r="K239">
        <v>5564.0</v>
      </c>
      <c s="64" r="L239">
        <v>4981.0</v>
      </c>
      <c s="64" r="M239">
        <v>4318.0</v>
      </c>
      <c s="64" r="N239">
        <v>4232.0</v>
      </c>
      <c s="64" r="O239">
        <v>93.62</v>
      </c>
      <c s="64" r="P239">
        <v>1168.815611</v>
      </c>
      <c s="64" r="Q239">
        <v>826.217984</v>
      </c>
      <c s="64" r="R239">
        <v>1383.74200599999</v>
      </c>
      <c s="64" r="S239">
        <v>1672.090539</v>
      </c>
      <c s="64" r="T239">
        <v>1666.83887499999</v>
      </c>
      <c s="64" r="U239">
        <v>996.294984</v>
      </c>
      <c s="64" r="V239">
        <v>959.0</v>
      </c>
      <c s="64" r="W239">
        <v>897.0</v>
      </c>
      <c s="64" r="X239">
        <v>1246.0</v>
      </c>
      <c s="64" r="Y239">
        <v>1294.0</v>
      </c>
      <c s="64" r="Z239">
        <v>1297.0</v>
      </c>
      <c s="64" r="AA239">
        <v>611.0</v>
      </c>
      <c s="64" r="AB239">
        <v>3790.89210199999</v>
      </c>
      <c s="64" r="AC239">
        <v>614.865541</v>
      </c>
      <c s="64" r="AD239">
        <v>447.303590999999</v>
      </c>
      <c s="64" r="AE239">
        <v>678.069841</v>
      </c>
      <c s="64" r="AF239">
        <v>826.599456</v>
      </c>
      <c s="64" r="AG239">
        <v>823.444011</v>
      </c>
      <c s="64" r="AH239">
        <v>369.896362</v>
      </c>
      <c s="64" r="AI239">
        <v>30.7133</v>
      </c>
      <c s="64" r="AJ239">
        <v>800.800687</v>
      </c>
      <c s="64" r="AK239">
        <v>2108.735422</v>
      </c>
      <c s="64" r="AL239">
        <v>881.355993</v>
      </c>
      <c s="64" r="AM239">
        <v>3923.107898</v>
      </c>
      <c s="64" r="AN239">
        <v>553.950068999999</v>
      </c>
      <c s="64" r="AO239">
        <v>378.914394</v>
      </c>
      <c s="64" r="AP239">
        <v>705.672164999999</v>
      </c>
      <c s="64" r="AQ239">
        <v>845.491083</v>
      </c>
      <c s="64" r="AR239">
        <v>843.394864999999</v>
      </c>
      <c s="64" r="AS239">
        <v>518.177974999999</v>
      </c>
      <c s="64" r="AT239">
        <v>77.5073469999999</v>
      </c>
      <c s="64" r="AU239">
        <v>692.913489</v>
      </c>
      <c s="64" r="AV239">
        <v>2139.57088</v>
      </c>
      <c s="64" r="AW239">
        <v>1090.623529</v>
      </c>
      <c s="64" r="AX239">
        <v>6536.877399</v>
      </c>
      <c s="64" r="AY239">
        <v>129.445377</v>
      </c>
      <c s="64" r="AZ239">
        <v>492.082793999999</v>
      </c>
      <c s="64" r="BA239">
        <v>437.829951999999</v>
      </c>
      <c s="64" r="BB239">
        <v>837.587733999999</v>
      </c>
      <c s="64" r="BC239">
        <v>947.997026</v>
      </c>
      <c s="64" r="BD239">
        <v>494.938205999999</v>
      </c>
      <c s="64" r="BE239">
        <v>2406.78368499999</v>
      </c>
      <c s="64" r="BF239">
        <v>790.212625</v>
      </c>
      <c s="64" r="BG239">
        <v>5312.0</v>
      </c>
      <c s="64" r="BH239">
        <v>3098.58973</v>
      </c>
      <c s="64" r="BI239">
        <v>121.830943</v>
      </c>
      <c s="64" r="BJ239">
        <v>328.372463999999</v>
      </c>
      <c s="64" r="BK239">
        <v>274.119621999999</v>
      </c>
      <c s="64" r="BL239">
        <v>361.685611999999</v>
      </c>
      <c s="64" r="BM239">
        <v>201.7825</v>
      </c>
      <c s="64" r="BN239">
        <v>426.408300999999</v>
      </c>
      <c s="64" r="BO239">
        <v>1120.34404599999</v>
      </c>
      <c s="64" r="BP239">
        <v>264.046242</v>
      </c>
      <c s="64" r="BQ239">
        <v>3438.28766899999</v>
      </c>
      <c s="64" r="BR239">
        <v>7.614434</v>
      </c>
      <c s="64" r="BS239">
        <v>163.71033</v>
      </c>
      <c s="64" r="BT239">
        <v>163.71033</v>
      </c>
      <c s="64" r="BU239">
        <v>475.902122</v>
      </c>
      <c s="64" r="BV239">
        <v>746.214526999999</v>
      </c>
      <c s="64" r="BW239">
        <v>68.5299059999999</v>
      </c>
      <c s="64" r="BX239">
        <v>1286.43963899999</v>
      </c>
      <c s="64" r="BY239">
        <v>526.166383</v>
      </c>
      <c s="64" r="BZ239">
        <v>525.588552</v>
      </c>
      <c s="64" r="CA239">
        <v>0.0</v>
      </c>
      <c s="64" r="CB239">
        <v>3.807217</v>
      </c>
      <c s="64" r="CC239">
        <v>0.0</v>
      </c>
      <c s="64" r="CD239">
        <v>26.6505189999999</v>
      </c>
      <c s="64" r="CE239">
        <v>83.758773</v>
      </c>
      <c s="64" r="CF239">
        <v>114.216509</v>
      </c>
      <c s="64" r="CG239">
        <v>0.0</v>
      </c>
      <c s="64" r="CH239">
        <v>297.155533999999</v>
      </c>
      <c s="64" r="CI239">
        <v>2659.93013299999</v>
      </c>
      <c s="64" r="CJ239">
        <v>76.144339</v>
      </c>
      <c s="64" r="CK239">
        <v>374.059068</v>
      </c>
      <c s="64" r="CL239">
        <v>300.770141</v>
      </c>
      <c s="64" r="CM239">
        <v>616.769149999999</v>
      </c>
      <c s="64" r="CN239">
        <v>742.40731</v>
      </c>
      <c s="64" r="CO239">
        <v>304.577358</v>
      </c>
      <c s="64" r="CP239">
        <v>22.843302</v>
      </c>
      <c s="64" r="CQ239">
        <v>222.359466</v>
      </c>
      <c s="64" r="CR239">
        <v>3351.358714</v>
      </c>
      <c s="64" r="CS239">
        <v>53.3010379999999</v>
      </c>
      <c s="64" r="CT239">
        <v>114.216509</v>
      </c>
      <c s="64" r="CU239">
        <v>137.059811</v>
      </c>
      <c s="64" r="CV239">
        <v>194.168066</v>
      </c>
      <c s="64" r="CW239">
        <v>121.830943</v>
      </c>
      <c s="64" r="CX239">
        <v>76.144339</v>
      </c>
      <c s="64" r="CY239">
        <v>2383.940383</v>
      </c>
      <c s="64" r="CZ239">
        <v>270.697625</v>
      </c>
    </row>
    <row customHeight="1" r="240" ht="15.0">
      <c t="s" s="62" r="A240">
        <v>2924</v>
      </c>
      <c t="s" s="62" r="B240">
        <v>2925</v>
      </c>
      <c t="s" s="62" r="C240">
        <v>2926</v>
      </c>
      <c t="s" s="62" r="D240">
        <v>2927</v>
      </c>
      <c t="s" s="62" r="E240">
        <v>2928</v>
      </c>
      <c t="s" s="62" r="F240">
        <v>2929</v>
      </c>
      <c t="s" s="63" r="G240">
        <v>2930</v>
      </c>
      <c t="s" s="62" r="H240">
        <v>2931</v>
      </c>
      <c s="64" r="I240">
        <v>720.0</v>
      </c>
      <c s="64" r="J240">
        <v>547.0</v>
      </c>
      <c s="64" r="K240">
        <v>454.0</v>
      </c>
      <c s="64" r="L240">
        <v>401.0</v>
      </c>
      <c s="64" r="M240">
        <v>358.0</v>
      </c>
      <c s="64" r="N240">
        <v>390.0</v>
      </c>
      <c s="64" r="O240">
        <v>19.61</v>
      </c>
      <c s="64" r="P240">
        <v>151.726216999999</v>
      </c>
      <c s="64" r="Q240">
        <v>87.4616469999999</v>
      </c>
      <c s="64" r="R240">
        <v>176.086901</v>
      </c>
      <c s="64" r="S240">
        <v>166.597187999999</v>
      </c>
      <c s="64" r="T240">
        <v>87.516244</v>
      </c>
      <c s="64" r="U240">
        <v>50.6118039999999</v>
      </c>
      <c s="64" r="V240">
        <v>107.0</v>
      </c>
      <c s="64" r="W240">
        <v>83.0</v>
      </c>
      <c s="64" r="X240">
        <v>140.0</v>
      </c>
      <c s="64" r="Y240">
        <v>106.0</v>
      </c>
      <c s="64" r="Z240">
        <v>77.0</v>
      </c>
      <c s="64" r="AA240">
        <v>34.0</v>
      </c>
      <c s="64" r="AB240">
        <v>362.717927999999</v>
      </c>
      <c s="64" r="AC240">
        <v>84.3530059999999</v>
      </c>
      <c s="64" r="AD240">
        <v>40.067678</v>
      </c>
      <c s="64" r="AE240">
        <v>86.461832</v>
      </c>
      <c s="64" r="AF240">
        <v>88.5706569999999</v>
      </c>
      <c s="64" r="AG240">
        <v>46.394154</v>
      </c>
      <c s="64" r="AH240">
        <v>15.816189</v>
      </c>
      <c s="64" r="AI240">
        <v>1.054413</v>
      </c>
      <c s="64" r="AJ240">
        <v>104.386844999999</v>
      </c>
      <c s="64" r="AK240">
        <v>208.773691</v>
      </c>
      <c s="64" r="AL240">
        <v>49.557391</v>
      </c>
      <c s="64" r="AM240">
        <v>357.282072</v>
      </c>
      <c s="64" r="AN240">
        <v>67.37321</v>
      </c>
      <c s="64" r="AO240">
        <v>47.3939689999999</v>
      </c>
      <c s="64" r="AP240">
        <v>89.6250689999999</v>
      </c>
      <c s="64" r="AQ240">
        <v>78.026531</v>
      </c>
      <c s="64" r="AR240">
        <v>41.1220909999999</v>
      </c>
      <c s="64" r="AS240">
        <v>30.5779649999999</v>
      </c>
      <c s="64" r="AT240">
        <v>3.163238</v>
      </c>
      <c s="64" r="AU240">
        <v>89.5158749999999</v>
      </c>
      <c s="64" r="AV240">
        <v>209.773506</v>
      </c>
      <c s="64" r="AW240">
        <v>57.9926919999999</v>
      </c>
      <c s="64" r="AX240">
        <v>565.165142999999</v>
      </c>
      <c s="64" r="AY240">
        <v>4.21764999999999</v>
      </c>
      <c s="64" r="AZ240">
        <v>25.305902</v>
      </c>
      <c s="64" r="BA240">
        <v>54.8294539999999</v>
      </c>
      <c s="64" r="BB240">
        <v>101.223608</v>
      </c>
      <c s="64" r="BC240">
        <v>92.788307</v>
      </c>
      <c s="64" r="BD240">
        <v>75.9177059999999</v>
      </c>
      <c s="64" r="BE240">
        <v>122.311859</v>
      </c>
      <c s="64" r="BF240">
        <v>88.5706569999999</v>
      </c>
      <c s="64" r="BG240">
        <v>424.0</v>
      </c>
      <c s="64" r="BH240">
        <v>303.670822999999</v>
      </c>
      <c s="64" r="BI240">
        <v>0.0</v>
      </c>
      <c s="64" r="BJ240">
        <v>21.088252</v>
      </c>
      <c s="64" r="BK240">
        <v>33.7412029999999</v>
      </c>
      <c s="64" r="BL240">
        <v>54.8294539999999</v>
      </c>
      <c s="64" r="BM240">
        <v>21.088252</v>
      </c>
      <c s="64" r="BN240">
        <v>71.700055</v>
      </c>
      <c s="64" r="BO240">
        <v>71.700055</v>
      </c>
      <c s="64" r="BP240">
        <v>29.5235519999999</v>
      </c>
      <c s="64" r="BQ240">
        <v>261.49432</v>
      </c>
      <c s="64" r="BR240">
        <v>4.21764999999999</v>
      </c>
      <c s="64" r="BS240">
        <v>4.21764999999999</v>
      </c>
      <c s="64" r="BT240">
        <v>21.088252</v>
      </c>
      <c s="64" r="BU240">
        <v>46.394154</v>
      </c>
      <c s="64" r="BV240">
        <v>71.700055</v>
      </c>
      <c s="64" r="BW240">
        <v>4.21764999999999</v>
      </c>
      <c s="64" r="BX240">
        <v>50.6118039999999</v>
      </c>
      <c s="64" r="BY240">
        <v>59.0471039999999</v>
      </c>
      <c s="64" r="BZ240">
        <v>71.700055</v>
      </c>
      <c s="64" r="CA240">
        <v>0.0</v>
      </c>
      <c s="64" r="CB240">
        <v>0.0</v>
      </c>
      <c s="64" r="CC240">
        <v>0.0</v>
      </c>
      <c s="64" r="CD240">
        <v>4.21764999999999</v>
      </c>
      <c s="64" r="CE240">
        <v>0.0</v>
      </c>
      <c s="64" r="CF240">
        <v>16.870601</v>
      </c>
      <c s="64" r="CG240">
        <v>0.0</v>
      </c>
      <c s="64" r="CH240">
        <v>50.6118039999999</v>
      </c>
      <c s="64" r="CI240">
        <v>341.629676</v>
      </c>
      <c s="64" r="CJ240">
        <v>0.0</v>
      </c>
      <c s="64" r="CK240">
        <v>25.305902</v>
      </c>
      <c s="64" r="CL240">
        <v>50.6118039999999</v>
      </c>
      <c s="64" r="CM240">
        <v>92.788307</v>
      </c>
      <c s="64" r="CN240">
        <v>84.3530059999999</v>
      </c>
      <c s="64" r="CO240">
        <v>59.0471039999999</v>
      </c>
      <c s="64" r="CP240">
        <v>4.21764999999999</v>
      </c>
      <c s="64" r="CQ240">
        <v>25.305902</v>
      </c>
      <c s="64" r="CR240">
        <v>151.835411999999</v>
      </c>
      <c s="64" r="CS240">
        <v>4.21764999999999</v>
      </c>
      <c s="64" r="CT240">
        <v>0.0</v>
      </c>
      <c s="64" r="CU240">
        <v>4.21764999999999</v>
      </c>
      <c s="64" r="CV240">
        <v>4.21764999999999</v>
      </c>
      <c s="64" r="CW240">
        <v>8.435301</v>
      </c>
      <c s="64" r="CX240">
        <v>0.0</v>
      </c>
      <c s="64" r="CY240">
        <v>118.094209</v>
      </c>
      <c s="64" r="CZ240">
        <v>12.652951</v>
      </c>
    </row>
    <row customHeight="1" r="241" ht="15.0">
      <c t="s" s="62" r="A241">
        <v>2932</v>
      </c>
      <c t="s" s="62" r="B241">
        <v>2933</v>
      </c>
      <c t="s" s="62" r="C241">
        <v>2934</v>
      </c>
      <c t="s" s="62" r="D241">
        <v>2935</v>
      </c>
      <c t="s" s="62" r="E241">
        <v>2936</v>
      </c>
      <c t="s" s="62" r="F241">
        <v>2937</v>
      </c>
      <c t="s" s="63" r="G241">
        <v>2938</v>
      </c>
      <c t="s" s="62" r="H241">
        <v>2939</v>
      </c>
      <c s="64" r="I241">
        <v>9309.0</v>
      </c>
      <c s="64" r="J241">
        <v>8267.0</v>
      </c>
      <c s="64" r="K241">
        <v>8008.0</v>
      </c>
      <c s="64" r="L241">
        <v>7737.0</v>
      </c>
      <c s="64" r="M241">
        <v>5141.0</v>
      </c>
      <c s="64" r="N241">
        <v>3044.0</v>
      </c>
      <c s="64" r="O241">
        <v>41.43</v>
      </c>
      <c s="64" r="P241">
        <v>1699.375827</v>
      </c>
      <c s="64" r="Q241">
        <v>1314.021911</v>
      </c>
      <c s="64" r="R241">
        <v>1802.745298</v>
      </c>
      <c s="64" r="S241">
        <v>2128.901875</v>
      </c>
      <c s="64" r="T241">
        <v>1666.115581</v>
      </c>
      <c s="64" r="U241">
        <v>697.839508</v>
      </c>
      <c s="64" r="V241">
        <v>1491.0</v>
      </c>
      <c s="64" r="W241">
        <v>1449.0</v>
      </c>
      <c s="64" r="X241">
        <v>1757.0</v>
      </c>
      <c s="64" r="Y241">
        <v>2111.0</v>
      </c>
      <c s="64" r="Z241">
        <v>1061.0</v>
      </c>
      <c s="64" r="AA241">
        <v>398.0</v>
      </c>
      <c s="64" r="AB241">
        <v>4482.640733</v>
      </c>
      <c s="64" r="AC241">
        <v>861.397411</v>
      </c>
      <c s="64" r="AD241">
        <v>656.295528999999</v>
      </c>
      <c s="64" r="AE241">
        <v>855.646539999999</v>
      </c>
      <c s="64" r="AF241">
        <v>1044.336867</v>
      </c>
      <c s="64" r="AG241">
        <v>792.070233</v>
      </c>
      <c s="64" r="AH241">
        <v>264.643179999999</v>
      </c>
      <c s="64" r="AI241">
        <v>8.250972</v>
      </c>
      <c s="64" r="AJ241">
        <v>1148.518176</v>
      </c>
      <c s="64" r="AK241">
        <v>2624.889999</v>
      </c>
      <c s="64" r="AL241">
        <v>709.232557</v>
      </c>
      <c s="64" r="AM241">
        <v>4826.35926699999</v>
      </c>
      <c s="64" r="AN241">
        <v>837.978416</v>
      </c>
      <c s="64" r="AO241">
        <v>657.726381999999</v>
      </c>
      <c s="64" r="AP241">
        <v>947.098757999999</v>
      </c>
      <c s="64" r="AQ241">
        <v>1084.565008</v>
      </c>
      <c s="64" r="AR241">
        <v>874.045347999999</v>
      </c>
      <c s="64" r="AS241">
        <v>390.105374999999</v>
      </c>
      <c s="64" r="AT241">
        <v>34.839981</v>
      </c>
      <c s="64" r="AU241">
        <v>1123.21485299999</v>
      </c>
      <c s="64" r="AV241">
        <v>2829.854482</v>
      </c>
      <c s="64" r="AW241">
        <v>873.289932</v>
      </c>
      <c s="64" r="AX241">
        <v>7674.778879</v>
      </c>
      <c s="64" r="AY241">
        <v>37.10394</v>
      </c>
      <c s="64" r="AZ241">
        <v>213.833070999999</v>
      </c>
      <c s="64" r="BA241">
        <v>819.384224</v>
      </c>
      <c s="64" r="BB241">
        <v>1251.217724</v>
      </c>
      <c s="64" r="BC241">
        <v>1203.464712</v>
      </c>
      <c s="64" r="BD241">
        <v>730.238554</v>
      </c>
      <c s="64" r="BE241">
        <v>2308.68763799999</v>
      </c>
      <c s="64" r="BF241">
        <v>1110.849015</v>
      </c>
      <c s="64" r="BG241">
        <v>6696.0</v>
      </c>
      <c s="64" r="BH241">
        <v>3698.463959</v>
      </c>
      <c s="64" r="BI241">
        <v>16.4984949999999</v>
      </c>
      <c s="64" r="BJ241">
        <v>168.731933</v>
      </c>
      <c s="64" r="BK241">
        <v>552.644244999999</v>
      </c>
      <c s="64" r="BL241">
        <v>558.198471</v>
      </c>
      <c s="64" r="BM241">
        <v>287.351457999999</v>
      </c>
      <c s="64" r="BN241">
        <v>603.080082999999</v>
      </c>
      <c s="64" r="BO241">
        <v>1116.763232</v>
      </c>
      <c s="64" r="BP241">
        <v>395.196040999999</v>
      </c>
      <c s="64" r="BQ241">
        <v>3976.31491999999</v>
      </c>
      <c s="64" r="BR241">
        <v>20.605445</v>
      </c>
      <c s="64" r="BS241">
        <v>45.1011379999999</v>
      </c>
      <c s="64" r="BT241">
        <v>266.73998</v>
      </c>
      <c s="64" r="BU241">
        <v>693.019253</v>
      </c>
      <c s="64" r="BV241">
        <v>916.113253999999</v>
      </c>
      <c s="64" r="BW241">
        <v>127.158472</v>
      </c>
      <c s="64" r="BX241">
        <v>1191.924405</v>
      </c>
      <c s="64" r="BY241">
        <v>715.652973999999</v>
      </c>
      <c s="64" r="BZ241">
        <v>963.918345</v>
      </c>
      <c s="64" r="CA241">
        <v>0.0</v>
      </c>
      <c s="64" r="CB241">
        <v>0.0</v>
      </c>
      <c s="64" r="CC241">
        <v>8.213895</v>
      </c>
      <c s="64" r="CD241">
        <v>37.030667</v>
      </c>
      <c s="64" r="CE241">
        <v>110.656851</v>
      </c>
      <c s="64" r="CF241">
        <v>130.90168</v>
      </c>
      <c s="64" r="CG241">
        <v>0.0</v>
      </c>
      <c s="64" r="CH241">
        <v>677.115252</v>
      </c>
      <c s="64" r="CI241">
        <v>3641.841647</v>
      </c>
      <c s="64" r="CJ241">
        <v>12.283082</v>
      </c>
      <c s="64" r="CK241">
        <v>143.803579</v>
      </c>
      <c s="64" r="CL241">
        <v>695.427136</v>
      </c>
      <c s="64" r="CM241">
        <v>1024.23340899999</v>
      </c>
      <c s="64" r="CN241">
        <v>980.841065999999</v>
      </c>
      <c s="64" r="CO241">
        <v>516.767668999999</v>
      </c>
      <c s="64" r="CP241">
        <v>37.030343</v>
      </c>
      <c s="64" r="CQ241">
        <v>231.455363</v>
      </c>
      <c s="64" r="CR241">
        <v>3069.018887</v>
      </c>
      <c s="64" r="CS241">
        <v>24.820858</v>
      </c>
      <c s="64" r="CT241">
        <v>70.029492</v>
      </c>
      <c s="64" r="CU241">
        <v>115.743193</v>
      </c>
      <c s="64" r="CV241">
        <v>189.953647999999</v>
      </c>
      <c s="64" r="CW241">
        <v>111.966795</v>
      </c>
      <c s="64" r="CX241">
        <v>82.5692059999999</v>
      </c>
      <c s="64" r="CY241">
        <v>2271.657295</v>
      </c>
      <c s="64" r="CZ241">
        <v>202.2784</v>
      </c>
    </row>
    <row customHeight="1" r="242" ht="15.0">
      <c t="s" s="62" r="A242">
        <v>2940</v>
      </c>
      <c t="s" s="62" r="B242">
        <v>2941</v>
      </c>
      <c t="s" s="62" r="C242">
        <v>2942</v>
      </c>
      <c t="s" s="62" r="D242">
        <v>2943</v>
      </c>
      <c t="s" s="62" r="E242">
        <v>2944</v>
      </c>
      <c t="s" s="62" r="F242">
        <v>2945</v>
      </c>
      <c t="s" s="63" r="G242">
        <v>2946</v>
      </c>
      <c t="s" s="62" r="H242">
        <v>2947</v>
      </c>
      <c s="64" r="I242">
        <v>469.0</v>
      </c>
      <c s="64" r="J242">
        <v>400.0</v>
      </c>
      <c s="64" r="K242">
        <v>360.0</v>
      </c>
      <c s="64" r="L242">
        <v>360.0</v>
      </c>
      <c s="64" r="M242">
        <v>400.0</v>
      </c>
      <c s="64" r="N242">
        <v>454.0</v>
      </c>
      <c s="64" r="O242">
        <v>36.8699999999999</v>
      </c>
      <c s="64" r="P242">
        <v>81.0791219999999</v>
      </c>
      <c s="64" r="Q242">
        <v>67.7369879999999</v>
      </c>
      <c s="64" r="R242">
        <v>81.0791219999999</v>
      </c>
      <c s="64" r="S242">
        <v>118.02657</v>
      </c>
      <c s="64" r="T242">
        <v>70.788617</v>
      </c>
      <c s="64" r="U242">
        <v>50.289582</v>
      </c>
      <c s="64" r="V242">
        <v>65.0</v>
      </c>
      <c s="64" r="W242">
        <v>47.0</v>
      </c>
      <c s="64" r="X242">
        <v>85.0</v>
      </c>
      <c s="64" r="Y242">
        <v>76.0</v>
      </c>
      <c s="64" r="Z242">
        <v>90.0</v>
      </c>
      <c s="64" r="AA242">
        <v>37.0</v>
      </c>
      <c s="64" r="AB242">
        <v>230.92155</v>
      </c>
      <c s="64" r="AC242">
        <v>36.947448</v>
      </c>
      <c s="64" r="AD242">
        <v>34.894812</v>
      </c>
      <c s="64" r="AE242">
        <v>32.842176</v>
      </c>
      <c s="64" r="AF242">
        <v>60.552762</v>
      </c>
      <c s="64" r="AG242">
        <v>40.0264019999999</v>
      </c>
      <c s="64" r="AH242">
        <v>25.65795</v>
      </c>
      <c s="64" r="AI242">
        <v>0.0</v>
      </c>
      <c s="64" r="AJ242">
        <v>49.2632639999999</v>
      </c>
      <c s="64" r="AK242">
        <v>130.342386</v>
      </c>
      <c s="64" r="AL242">
        <v>51.3158999999999</v>
      </c>
      <c s="64" r="AM242">
        <v>238.07845</v>
      </c>
      <c s="64" r="AN242">
        <v>44.1316739999999</v>
      </c>
      <c s="64" r="AO242">
        <v>32.842176</v>
      </c>
      <c s="64" r="AP242">
        <v>48.236946</v>
      </c>
      <c s="64" r="AQ242">
        <v>57.4738079999999</v>
      </c>
      <c s="64" r="AR242">
        <v>30.762215</v>
      </c>
      <c s="64" r="AS242">
        <v>22.578996</v>
      </c>
      <c s="64" r="AT242">
        <v>2.052636</v>
      </c>
      <c s="64" r="AU242">
        <v>55.4211719999999</v>
      </c>
      <c s="64" r="AV242">
        <v>136.472969</v>
      </c>
      <c s="64" r="AW242">
        <v>46.18431</v>
      </c>
      <c s="64" r="AX242">
        <v>381.680995</v>
      </c>
      <c s="64" r="AY242">
        <v>8.210544</v>
      </c>
      <c s="64" r="AZ242">
        <v>8.210544</v>
      </c>
      <c s="64" r="BA242">
        <v>20.52636</v>
      </c>
      <c s="64" r="BB242">
        <v>49.2632639999999</v>
      </c>
      <c s="64" r="BC242">
        <v>49.2632639999999</v>
      </c>
      <c s="64" r="BD242">
        <v>61.5790799999999</v>
      </c>
      <c s="64" r="BE242">
        <v>123.04886</v>
      </c>
      <c s="64" r="BF242">
        <v>61.5790799999999</v>
      </c>
      <c s="64" r="BG242">
        <v>344.0</v>
      </c>
      <c s="64" r="BH242">
        <v>188.842512</v>
      </c>
      <c s="64" r="BI242">
        <v>8.210544</v>
      </c>
      <c s="64" r="BJ242">
        <v>8.210544</v>
      </c>
      <c s="64" r="BK242">
        <v>8.210544</v>
      </c>
      <c s="64" r="BL242">
        <v>24.631632</v>
      </c>
      <c s="64" r="BM242">
        <v>4.105272</v>
      </c>
      <c s="64" r="BN242">
        <v>49.2632639999999</v>
      </c>
      <c s="64" r="BO242">
        <v>65.684352</v>
      </c>
      <c s="64" r="BP242">
        <v>20.52636</v>
      </c>
      <c s="64" r="BQ242">
        <v>192.838483999999</v>
      </c>
      <c s="64" r="BR242">
        <v>0.0</v>
      </c>
      <c s="64" r="BS242">
        <v>0.0</v>
      </c>
      <c s="64" r="BT242">
        <v>12.315816</v>
      </c>
      <c s="64" r="BU242">
        <v>24.631632</v>
      </c>
      <c s="64" r="BV242">
        <v>45.157992</v>
      </c>
      <c s="64" r="BW242">
        <v>12.315816</v>
      </c>
      <c s="64" r="BX242">
        <v>57.364508</v>
      </c>
      <c s="64" r="BY242">
        <v>41.05272</v>
      </c>
      <c s="64" r="BZ242">
        <v>49.2632639999999</v>
      </c>
      <c s="64" r="CA242">
        <v>0.0</v>
      </c>
      <c s="64" r="CB242">
        <v>0.0</v>
      </c>
      <c s="64" r="CC242">
        <v>0.0</v>
      </c>
      <c s="64" r="CD242">
        <v>4.105272</v>
      </c>
      <c s="64" r="CE242">
        <v>8.210544</v>
      </c>
      <c s="64" r="CF242">
        <v>20.52636</v>
      </c>
      <c s="64" r="CG242">
        <v>0.0</v>
      </c>
      <c s="64" r="CH242">
        <v>16.421088</v>
      </c>
      <c s="64" r="CI242">
        <v>164.21088</v>
      </c>
      <c s="64" r="CJ242">
        <v>0.0</v>
      </c>
      <c s="64" r="CK242">
        <v>4.105272</v>
      </c>
      <c s="64" r="CL242">
        <v>20.52636</v>
      </c>
      <c s="64" r="CM242">
        <v>36.947448</v>
      </c>
      <c s="64" r="CN242">
        <v>41.05272</v>
      </c>
      <c s="64" r="CO242">
        <v>41.05272</v>
      </c>
      <c s="64" r="CP242">
        <v>0.0</v>
      </c>
      <c s="64" r="CQ242">
        <v>20.52636</v>
      </c>
      <c s="64" r="CR242">
        <v>168.206852</v>
      </c>
      <c s="64" r="CS242">
        <v>8.210544</v>
      </c>
      <c s="64" r="CT242">
        <v>4.105272</v>
      </c>
      <c s="64" r="CU242">
        <v>0.0</v>
      </c>
      <c s="64" r="CV242">
        <v>8.210544</v>
      </c>
      <c s="64" r="CW242">
        <v>0.0</v>
      </c>
      <c s="64" r="CX242">
        <v>0.0</v>
      </c>
      <c s="64" r="CY242">
        <v>123.04886</v>
      </c>
      <c s="64" r="CZ242">
        <v>24.631632</v>
      </c>
    </row>
    <row customHeight="1" r="243" ht="15.0">
      <c t="s" s="62" r="A243">
        <v>2948</v>
      </c>
      <c t="s" s="62" r="B243">
        <v>2949</v>
      </c>
      <c t="s" s="62" r="C243">
        <v>2950</v>
      </c>
      <c t="s" s="62" r="D243">
        <v>2951</v>
      </c>
      <c t="s" s="62" r="E243">
        <v>2952</v>
      </c>
      <c t="s" s="62" r="F243">
        <v>2953</v>
      </c>
      <c t="s" s="63" r="G243">
        <v>2954</v>
      </c>
      <c t="s" s="62" r="H243">
        <v>2955</v>
      </c>
      <c s="64" r="I243">
        <v>5581.0</v>
      </c>
      <c s="64" r="J243">
        <v>4856.0</v>
      </c>
      <c s="64" r="K243">
        <v>4661.0</v>
      </c>
      <c s="64" r="L243">
        <v>4217.0</v>
      </c>
      <c s="64" r="M243">
        <v>3814.0</v>
      </c>
      <c s="64" r="N243">
        <v>3563.0</v>
      </c>
      <c s="64" r="O243">
        <v>36.97</v>
      </c>
      <c s="64" r="P243">
        <v>999.214347999999</v>
      </c>
      <c s="64" r="Q243">
        <v>872.577768999999</v>
      </c>
      <c s="64" r="R243">
        <v>934.867482</v>
      </c>
      <c s="64" r="S243">
        <v>1160.01156799999</v>
      </c>
      <c s="64" r="T243">
        <v>924.380186999999</v>
      </c>
      <c s="64" r="U243">
        <v>689.948646</v>
      </c>
      <c s="64" r="V243">
        <v>893.0</v>
      </c>
      <c s="64" r="W243">
        <v>856.0</v>
      </c>
      <c s="64" r="X243">
        <v>1021.0</v>
      </c>
      <c s="64" r="Y243">
        <v>831.0</v>
      </c>
      <c s="64" r="Z243">
        <v>763.0</v>
      </c>
      <c s="64" r="AA243">
        <v>492.0</v>
      </c>
      <c s="64" r="AB243">
        <v>2592.561282</v>
      </c>
      <c s="64" r="AC243">
        <v>508.945818999999</v>
      </c>
      <c s="64" r="AD243">
        <v>415.823126</v>
      </c>
      <c s="64" r="AE243">
        <v>429.071475</v>
      </c>
      <c s="64" r="AF243">
        <v>543.117256</v>
      </c>
      <c s="64" r="AG243">
        <v>454.050703</v>
      </c>
      <c s="64" r="AH243">
        <v>223.807063</v>
      </c>
      <c s="64" r="AI243">
        <v>17.745839</v>
      </c>
      <c s="64" r="AJ243">
        <v>657.128805</v>
      </c>
      <c s="64" r="AK243">
        <v>1446.49219999999</v>
      </c>
      <c s="64" r="AL243">
        <v>488.940276999999</v>
      </c>
      <c s="64" r="AM243">
        <v>2988.43871799999</v>
      </c>
      <c s="64" r="AN243">
        <v>490.268529</v>
      </c>
      <c s="64" r="AO243">
        <v>456.754642999999</v>
      </c>
      <c s="64" r="AP243">
        <v>505.796006999999</v>
      </c>
      <c s="64" r="AQ243">
        <v>616.894312</v>
      </c>
      <c s="64" r="AR243">
        <v>470.329483999999</v>
      </c>
      <c s="64" r="AS243">
        <v>398.863566999999</v>
      </c>
      <c s="64" r="AT243">
        <v>49.5321769999999</v>
      </c>
      <c s="64" r="AU243">
        <v>660.321570999999</v>
      </c>
      <c s="64" r="AV243">
        <v>1598.308823</v>
      </c>
      <c s="64" r="AW243">
        <v>729.808324999999</v>
      </c>
      <c s="64" r="AX243">
        <v>4612.716591</v>
      </c>
      <c s="64" r="AY243">
        <v>35.4190139999999</v>
      </c>
      <c s="64" r="AZ243">
        <v>125.934273</v>
      </c>
      <c s="64" r="BA243">
        <v>110.192488999999</v>
      </c>
      <c s="64" r="BB243">
        <v>377.80282</v>
      </c>
      <c s="64" r="BC243">
        <v>826.441322</v>
      </c>
      <c s="64" r="BD243">
        <v>771.668999999999</v>
      </c>
      <c s="64" r="BE243">
        <v>1596.20151</v>
      </c>
      <c s="64" r="BF243">
        <v>769.056161999999</v>
      </c>
      <c s="64" r="BG243">
        <v>3973.0</v>
      </c>
      <c s="64" r="BH243">
        <v>2115.28649499999</v>
      </c>
      <c s="64" r="BI243">
        <v>35.4190139999999</v>
      </c>
      <c s="64" r="BJ243">
        <v>94.4507049999999</v>
      </c>
      <c s="64" r="BK243">
        <v>70.838029</v>
      </c>
      <c s="64" r="BL243">
        <v>177.095071999999</v>
      </c>
      <c s="64" r="BM243">
        <v>184.965964</v>
      </c>
      <c s="64" r="BN243">
        <v>570.832622</v>
      </c>
      <c s="64" r="BO243">
        <v>721.759746999999</v>
      </c>
      <c s="64" r="BP243">
        <v>259.925341</v>
      </c>
      <c s="64" r="BQ243">
        <v>2497.430096</v>
      </c>
      <c s="64" r="BR243">
        <v>0.0</v>
      </c>
      <c s="64" r="BS243">
        <v>31.483568</v>
      </c>
      <c s="64" r="BT243">
        <v>39.35446</v>
      </c>
      <c s="64" r="BU243">
        <v>200.707748</v>
      </c>
      <c s="64" r="BV243">
        <v>641.475358</v>
      </c>
      <c s="64" r="BW243">
        <v>200.836378</v>
      </c>
      <c s="64" r="BX243">
        <v>874.441762</v>
      </c>
      <c s="64" r="BY243">
        <v>509.130821</v>
      </c>
      <c s="64" r="BZ243">
        <v>658.684812999999</v>
      </c>
      <c s="64" r="CA243">
        <v>11.806338</v>
      </c>
      <c s="64" r="CB243">
        <v>7.870892</v>
      </c>
      <c s="64" r="CC243">
        <v>0.0</v>
      </c>
      <c s="64" r="CD243">
        <v>27.5481219999999</v>
      </c>
      <c s="64" r="CE243">
        <v>133.805166</v>
      </c>
      <c s="64" r="CF243">
        <v>181.223463</v>
      </c>
      <c s="64" r="CG243">
        <v>0.0</v>
      </c>
      <c s="64" r="CH243">
        <v>296.430832</v>
      </c>
      <c s="64" r="CI243">
        <v>1952.348348</v>
      </c>
      <c s="64" r="CJ243">
        <v>19.67723</v>
      </c>
      <c s="64" r="CK243">
        <v>70.838029</v>
      </c>
      <c s="64" r="CL243">
        <v>90.515259</v>
      </c>
      <c s="64" r="CM243">
        <v>303.029344999999</v>
      </c>
      <c s="64" r="CN243">
        <v>613.927235</v>
      </c>
      <c s="64" r="CO243">
        <v>503.865724</v>
      </c>
      <c s="64" r="CP243">
        <v>11.803991</v>
      </c>
      <c s="64" r="CQ243">
        <v>338.691533999999</v>
      </c>
      <c s="64" r="CR243">
        <v>2001.68343</v>
      </c>
      <c s="64" r="CS243">
        <v>3.935446</v>
      </c>
      <c s="64" r="CT243">
        <v>47.2253529999999</v>
      </c>
      <c s="64" r="CU243">
        <v>19.67723</v>
      </c>
      <c s="64" r="CV243">
        <v>47.2253529999999</v>
      </c>
      <c s="64" r="CW243">
        <v>78.708921</v>
      </c>
      <c s="64" r="CX243">
        <v>86.579813</v>
      </c>
      <c s="64" r="CY243">
        <v>1584.397519</v>
      </c>
      <c s="64" r="CZ243">
        <v>133.933796</v>
      </c>
    </row>
    <row customHeight="1" r="244" ht="15.0">
      <c t="s" s="62" r="A244">
        <v>2956</v>
      </c>
      <c t="s" s="62" r="B244">
        <v>2957</v>
      </c>
      <c t="s" s="62" r="C244">
        <v>2958</v>
      </c>
      <c t="s" s="62" r="D244">
        <v>2959</v>
      </c>
      <c t="s" s="62" r="E244">
        <v>2960</v>
      </c>
      <c t="s" s="62" r="F244">
        <v>2961</v>
      </c>
      <c t="s" s="63" r="G244">
        <v>2962</v>
      </c>
      <c t="s" s="62" r="H244">
        <v>2963</v>
      </c>
      <c s="64" r="I244">
        <v>620.0</v>
      </c>
      <c s="64" r="J244">
        <v>585.0</v>
      </c>
      <c s="64" r="K244">
        <v>594.0</v>
      </c>
      <c s="64" r="L244">
        <v>577.0</v>
      </c>
      <c s="64" r="M244">
        <v>545.0</v>
      </c>
      <c s="64" r="N244">
        <v>553.0</v>
      </c>
      <c s="64" r="O244">
        <v>2.98</v>
      </c>
      <c s="64" r="P244">
        <v>143.401602999999</v>
      </c>
      <c s="64" r="Q244">
        <v>98.008289</v>
      </c>
      <c s="64" r="R244">
        <v>145.433546</v>
      </c>
      <c s="64" r="S244">
        <v>119.67328</v>
      </c>
      <c s="64" r="T244">
        <v>69.1216359999999</v>
      </c>
      <c s="64" r="U244">
        <v>44.3616469999999</v>
      </c>
      <c s="64" r="V244">
        <v>137.0</v>
      </c>
      <c s="64" r="W244">
        <v>101.0</v>
      </c>
      <c s="64" r="X244">
        <v>117.0</v>
      </c>
      <c s="64" r="Y244">
        <v>107.0</v>
      </c>
      <c s="64" r="Z244">
        <v>65.0</v>
      </c>
      <c s="64" r="AA244">
        <v>58.0</v>
      </c>
      <c s="64" r="AB244">
        <v>310.500137999999</v>
      </c>
      <c s="64" r="AC244">
        <v>79.438298</v>
      </c>
      <c s="64" r="AD244">
        <v>48.488312</v>
      </c>
      <c s="64" r="AE244">
        <v>74.2485769999999</v>
      </c>
      <c s="64" r="AF244">
        <v>53.6466429999999</v>
      </c>
      <c s="64" r="AG244">
        <v>37.139983</v>
      </c>
      <c s="64" r="AH244">
        <v>17.538325</v>
      </c>
      <c s="64" r="AI244">
        <v>0.0</v>
      </c>
      <c s="64" r="AJ244">
        <v>96.976623</v>
      </c>
      <c s="64" r="AK244">
        <v>178.446864</v>
      </c>
      <c s="64" r="AL244">
        <v>35.0766509999999</v>
      </c>
      <c s="64" r="AM244">
        <v>309.499862</v>
      </c>
      <c s="64" r="AN244">
        <v>63.9633049999999</v>
      </c>
      <c s="64" r="AO244">
        <v>49.519978</v>
      </c>
      <c s="64" r="AP244">
        <v>71.1849679999999</v>
      </c>
      <c s="64" r="AQ244">
        <v>66.0266369999999</v>
      </c>
      <c s="64" r="AR244">
        <v>31.981652</v>
      </c>
      <c s="64" r="AS244">
        <v>23.728323</v>
      </c>
      <c s="64" r="AT244">
        <v>3.094999</v>
      </c>
      <c s="64" r="AU244">
        <v>78.406632</v>
      </c>
      <c s="64" r="AV244">
        <v>183.636585</v>
      </c>
      <c s="64" r="AW244">
        <v>47.456645</v>
      </c>
      <c s="64" r="AX244">
        <v>515.833103</v>
      </c>
      <c s="64" r="AY244">
        <v>4.126665</v>
      </c>
      <c s="64" r="AZ244">
        <v>20.633324</v>
      </c>
      <c s="64" r="BA244">
        <v>37.139983</v>
      </c>
      <c s="64" r="BB244">
        <v>49.519978</v>
      </c>
      <c s="64" r="BC244">
        <v>94.913291</v>
      </c>
      <c s="64" r="BD244">
        <v>103.166621</v>
      </c>
      <c s="64" r="BE244">
        <v>119.67328</v>
      </c>
      <c s="64" r="BF244">
        <v>86.6599609999999</v>
      </c>
      <c s="64" r="BG244">
        <v>460.0</v>
      </c>
      <c s="64" r="BH244">
        <v>251.726553999999</v>
      </c>
      <c s="64" r="BI244">
        <v>0.0</v>
      </c>
      <c s="64" r="BJ244">
        <v>12.379994</v>
      </c>
      <c s="64" r="BK244">
        <v>16.5066589999999</v>
      </c>
      <c s="64" r="BL244">
        <v>20.633324</v>
      </c>
      <c s="64" r="BM244">
        <v>12.379994</v>
      </c>
      <c s="64" r="BN244">
        <v>86.6599609999999</v>
      </c>
      <c s="64" r="BO244">
        <v>70.1533019999999</v>
      </c>
      <c s="64" r="BP244">
        <v>33.013319</v>
      </c>
      <c s="64" r="BQ244">
        <v>264.106548999999</v>
      </c>
      <c s="64" r="BR244">
        <v>4.126665</v>
      </c>
      <c s="64" r="BS244">
        <v>8.25333</v>
      </c>
      <c s="64" r="BT244">
        <v>20.633324</v>
      </c>
      <c s="64" r="BU244">
        <v>28.886654</v>
      </c>
      <c s="64" r="BV244">
        <v>82.533296</v>
      </c>
      <c s="64" r="BW244">
        <v>16.5066589999999</v>
      </c>
      <c s="64" r="BX244">
        <v>49.519978</v>
      </c>
      <c s="64" r="BY244">
        <v>53.6466429999999</v>
      </c>
      <c s="64" r="BZ244">
        <v>82.533296</v>
      </c>
      <c s="64" r="CA244">
        <v>0.0</v>
      </c>
      <c s="64" r="CB244">
        <v>4.126665</v>
      </c>
      <c s="64" r="CC244">
        <v>0.0</v>
      </c>
      <c s="64" r="CD244">
        <v>0.0</v>
      </c>
      <c s="64" r="CE244">
        <v>12.379994</v>
      </c>
      <c s="64" r="CF244">
        <v>12.379994</v>
      </c>
      <c s="64" r="CG244">
        <v>0.0</v>
      </c>
      <c s="64" r="CH244">
        <v>53.6466429999999</v>
      </c>
      <c s="64" r="CI244">
        <v>264.106548999999</v>
      </c>
      <c s="64" r="CJ244">
        <v>4.126665</v>
      </c>
      <c s="64" r="CK244">
        <v>12.379994</v>
      </c>
      <c s="64" r="CL244">
        <v>24.759989</v>
      </c>
      <c s="64" r="CM244">
        <v>49.519978</v>
      </c>
      <c s="64" r="CN244">
        <v>61.8999719999999</v>
      </c>
      <c s="64" r="CO244">
        <v>78.406632</v>
      </c>
      <c s="64" r="CP244">
        <v>4.126665</v>
      </c>
      <c s="64" r="CQ244">
        <v>28.886654</v>
      </c>
      <c s="64" r="CR244">
        <v>169.193257999999</v>
      </c>
      <c s="64" r="CS244">
        <v>0.0</v>
      </c>
      <c s="64" r="CT244">
        <v>4.126665</v>
      </c>
      <c s="64" r="CU244">
        <v>12.379994</v>
      </c>
      <c s="64" r="CV244">
        <v>0.0</v>
      </c>
      <c s="64" r="CW244">
        <v>20.633324</v>
      </c>
      <c s="64" r="CX244">
        <v>12.379994</v>
      </c>
      <c s="64" r="CY244">
        <v>115.546615</v>
      </c>
      <c s="64" r="CZ244">
        <v>4.126665</v>
      </c>
    </row>
    <row customHeight="1" r="245" ht="15.0">
      <c t="s" s="62" r="A245">
        <v>2964</v>
      </c>
      <c t="s" s="62" r="B245">
        <v>2965</v>
      </c>
      <c t="s" s="62" r="C245">
        <v>2966</v>
      </c>
      <c t="s" s="62" r="D245">
        <v>2967</v>
      </c>
      <c t="s" s="62" r="E245">
        <v>2968</v>
      </c>
      <c t="s" s="62" r="F245">
        <v>2969</v>
      </c>
      <c t="s" s="63" r="G245">
        <v>2970</v>
      </c>
      <c t="s" s="62" r="H245">
        <v>2971</v>
      </c>
      <c s="64" r="I245">
        <v>548.0</v>
      </c>
      <c s="64" r="J245">
        <v>543.0</v>
      </c>
      <c s="64" r="K245">
        <v>503.0</v>
      </c>
      <c s="64" r="L245">
        <v>555.0</v>
      </c>
      <c s="64" r="M245">
        <v>599.0</v>
      </c>
      <c s="64" r="N245">
        <v>669.0</v>
      </c>
      <c s="64" r="O245">
        <v>15.58</v>
      </c>
      <c s="64" r="P245">
        <v>79.0</v>
      </c>
      <c s="64" r="Q245">
        <v>72.0</v>
      </c>
      <c s="64" r="R245">
        <v>100.0</v>
      </c>
      <c s="64" r="S245">
        <v>124.0</v>
      </c>
      <c s="64" r="T245">
        <v>90.0</v>
      </c>
      <c s="64" r="U245">
        <v>83.0</v>
      </c>
      <c s="64" r="V245">
        <v>83.0</v>
      </c>
      <c s="64" r="W245">
        <v>89.0</v>
      </c>
      <c s="64" r="X245">
        <v>102.0</v>
      </c>
      <c s="64" r="Y245">
        <v>99.0</v>
      </c>
      <c s="64" r="Z245">
        <v>116.0</v>
      </c>
      <c s="64" r="AA245">
        <v>54.0</v>
      </c>
      <c s="64" r="AB245">
        <v>268.0</v>
      </c>
      <c s="64" r="AC245">
        <v>39.0</v>
      </c>
      <c s="64" r="AD245">
        <v>40.0</v>
      </c>
      <c s="64" r="AE245">
        <v>46.0</v>
      </c>
      <c s="64" r="AF245">
        <v>59.0</v>
      </c>
      <c s="64" r="AG245">
        <v>41.0</v>
      </c>
      <c s="64" r="AH245">
        <v>42.0</v>
      </c>
      <c s="64" r="AI245">
        <v>1.0</v>
      </c>
      <c s="64" r="AJ245">
        <v>52.0</v>
      </c>
      <c s="64" r="AK245">
        <v>150.0</v>
      </c>
      <c s="64" r="AL245">
        <v>66.0</v>
      </c>
      <c s="64" r="AM245">
        <v>280.0</v>
      </c>
      <c s="64" r="AN245">
        <v>40.0</v>
      </c>
      <c s="64" r="AO245">
        <v>32.0</v>
      </c>
      <c s="64" r="AP245">
        <v>54.0</v>
      </c>
      <c s="64" r="AQ245">
        <v>65.0</v>
      </c>
      <c s="64" r="AR245">
        <v>49.0</v>
      </c>
      <c s="64" r="AS245">
        <v>39.0</v>
      </c>
      <c s="64" r="AT245">
        <v>1.0</v>
      </c>
      <c s="64" r="AU245">
        <v>53.0</v>
      </c>
      <c s="64" r="AV245">
        <v>160.0</v>
      </c>
      <c s="64" r="AW245">
        <v>67.0</v>
      </c>
      <c s="64" r="AX245">
        <v>476.0</v>
      </c>
      <c s="64" r="AY245">
        <v>64.0</v>
      </c>
      <c s="64" r="AZ245">
        <v>36.0</v>
      </c>
      <c s="64" r="BA245">
        <v>4.0</v>
      </c>
      <c s="64" r="BB245">
        <v>36.0</v>
      </c>
      <c s="64" r="BC245">
        <v>88.0</v>
      </c>
      <c s="64" r="BD245">
        <v>64.0</v>
      </c>
      <c s="64" r="BE245">
        <v>148.0</v>
      </c>
      <c s="64" r="BF245">
        <v>36.0</v>
      </c>
      <c s="64" r="BG245">
        <v>476.0</v>
      </c>
      <c s="64" r="BH245">
        <v>232.0</v>
      </c>
      <c s="64" r="BI245">
        <v>44.0</v>
      </c>
      <c s="64" r="BJ245">
        <v>28.0</v>
      </c>
      <c s="64" r="BK245">
        <v>4.0</v>
      </c>
      <c s="64" r="BL245">
        <v>12.0</v>
      </c>
      <c s="64" r="BM245">
        <v>20.0</v>
      </c>
      <c s="64" r="BN245">
        <v>40.0</v>
      </c>
      <c s="64" r="BO245">
        <v>72.0</v>
      </c>
      <c s="64" r="BP245">
        <v>12.0</v>
      </c>
      <c s="64" r="BQ245">
        <v>244.0</v>
      </c>
      <c s="64" r="BR245">
        <v>20.0</v>
      </c>
      <c s="64" r="BS245">
        <v>8.0</v>
      </c>
      <c s="64" r="BT245">
        <v>0.0</v>
      </c>
      <c s="64" r="BU245">
        <v>24.0</v>
      </c>
      <c s="64" r="BV245">
        <v>68.0</v>
      </c>
      <c s="64" r="BW245">
        <v>24.0</v>
      </c>
      <c s="64" r="BX245">
        <v>76.0</v>
      </c>
      <c s="64" r="BY245">
        <v>24.0</v>
      </c>
      <c s="64" r="BZ245">
        <v>52.0</v>
      </c>
      <c s="64" r="CA245">
        <v>0.0</v>
      </c>
      <c s="64" r="CB245">
        <v>0.0</v>
      </c>
      <c s="64" r="CC245">
        <v>0.0</v>
      </c>
      <c s="64" r="CD245">
        <v>0.0</v>
      </c>
      <c s="64" r="CE245">
        <v>24.0</v>
      </c>
      <c s="64" r="CF245">
        <v>16.0</v>
      </c>
      <c s="64" r="CG245">
        <v>0.0</v>
      </c>
      <c s="64" r="CH245">
        <v>12.0</v>
      </c>
      <c s="64" r="CI245">
        <v>228.0</v>
      </c>
      <c s="64" r="CJ245">
        <v>44.0</v>
      </c>
      <c s="64" r="CK245">
        <v>28.0</v>
      </c>
      <c s="64" r="CL245">
        <v>4.0</v>
      </c>
      <c s="64" r="CM245">
        <v>32.0</v>
      </c>
      <c s="64" r="CN245">
        <v>56.0</v>
      </c>
      <c s="64" r="CO245">
        <v>44.0</v>
      </c>
      <c s="64" r="CP245">
        <v>0.0</v>
      </c>
      <c s="64" r="CQ245">
        <v>20.0</v>
      </c>
      <c s="64" r="CR245">
        <v>196.0</v>
      </c>
      <c s="64" r="CS245">
        <v>20.0</v>
      </c>
      <c s="64" r="CT245">
        <v>8.0</v>
      </c>
      <c s="64" r="CU245">
        <v>0.0</v>
      </c>
      <c s="64" r="CV245">
        <v>4.0</v>
      </c>
      <c s="64" r="CW245">
        <v>8.0</v>
      </c>
      <c s="64" r="CX245">
        <v>4.0</v>
      </c>
      <c s="64" r="CY245">
        <v>148.0</v>
      </c>
      <c s="64" r="CZ245">
        <v>4.0</v>
      </c>
    </row>
    <row customHeight="1" r="246" ht="15.0">
      <c t="s" s="62" r="A246">
        <v>2972</v>
      </c>
      <c t="s" s="62" r="B246">
        <v>2973</v>
      </c>
      <c t="s" s="62" r="C246">
        <v>2974</v>
      </c>
      <c t="s" s="62" r="D246">
        <v>2975</v>
      </c>
      <c t="s" s="62" r="E246">
        <v>2976</v>
      </c>
      <c t="s" s="62" r="F246">
        <v>2977</v>
      </c>
      <c t="s" s="63" r="G246">
        <v>2978</v>
      </c>
      <c t="s" s="62" r="H246">
        <v>2979</v>
      </c>
      <c s="64" r="I246">
        <v>23624.0</v>
      </c>
      <c s="64" r="J246">
        <v>21764.0</v>
      </c>
      <c s="64" r="K246">
        <v>21012.0</v>
      </c>
      <c s="64" r="L246">
        <v>22119.0</v>
      </c>
      <c s="64" r="M246">
        <v>21651.0</v>
      </c>
      <c s="64" r="N246">
        <v>22123.0</v>
      </c>
      <c s="64" r="O246">
        <v>20.63</v>
      </c>
      <c s="64" r="P246">
        <v>3892.433629</v>
      </c>
      <c s="64" r="Q246">
        <v>4695.92308799999</v>
      </c>
      <c s="64" r="R246">
        <v>4492.16564199999</v>
      </c>
      <c s="64" r="S246">
        <v>4689.35194099999</v>
      </c>
      <c s="64" r="T246">
        <v>3196.01663599999</v>
      </c>
      <c s="64" r="U246">
        <v>2658.109065</v>
      </c>
      <c s="64" r="V246">
        <v>3498.0</v>
      </c>
      <c s="64" r="W246">
        <v>4473.0</v>
      </c>
      <c s="64" r="X246">
        <v>4566.0</v>
      </c>
      <c s="64" r="Y246">
        <v>3800.0</v>
      </c>
      <c s="64" r="Z246">
        <v>3237.0</v>
      </c>
      <c s="64" r="AA246">
        <v>2190.0</v>
      </c>
      <c s="64" r="AB246">
        <v>10627.378627</v>
      </c>
      <c s="64" r="AC246">
        <v>1943.31314</v>
      </c>
      <c s="64" r="AD246">
        <v>2197.924763</v>
      </c>
      <c s="64" r="AE246">
        <v>2200.035973</v>
      </c>
      <c s="64" r="AF246">
        <v>2085.73977999999</v>
      </c>
      <c s="64" r="AG246">
        <v>1327.828278</v>
      </c>
      <c s="64" r="AH246">
        <v>822.825048</v>
      </c>
      <c s="64" r="AI246">
        <v>49.7116449999999</v>
      </c>
      <c s="64" r="AJ246">
        <v>2516.39088899999</v>
      </c>
      <c s="64" r="AK246">
        <v>6455.799272</v>
      </c>
      <c s="64" r="AL246">
        <v>1655.188466</v>
      </c>
      <c s="64" r="AM246">
        <v>12996.621373</v>
      </c>
      <c s="64" r="AN246">
        <v>1949.12048899999</v>
      </c>
      <c s="64" r="AO246">
        <v>2497.998324</v>
      </c>
      <c s="64" r="AP246">
        <v>2292.12966899999</v>
      </c>
      <c s="64" r="AQ246">
        <v>2603.612161</v>
      </c>
      <c s="64" r="AR246">
        <v>1868.188358</v>
      </c>
      <c s="64" r="AS246">
        <v>1553.49124299999</v>
      </c>
      <c s="64" r="AT246">
        <v>232.081129</v>
      </c>
      <c s="64" r="AU246">
        <v>2745.784071</v>
      </c>
      <c s="64" r="AV246">
        <v>7376.06401499999</v>
      </c>
      <c s="64" r="AW246">
        <v>2874.773286</v>
      </c>
      <c s="64" r="AX246">
        <v>19738.566508</v>
      </c>
      <c s="64" r="AY246">
        <v>141.75747</v>
      </c>
      <c s="64" r="AZ246">
        <v>536.663740999999</v>
      </c>
      <c s="64" r="BA246">
        <v>1217.69999</v>
      </c>
      <c s="64" r="BB246">
        <v>2742.525904</v>
      </c>
      <c s="64" r="BC246">
        <v>3581.350848</v>
      </c>
      <c s="64" r="BD246">
        <v>2897.06128799999</v>
      </c>
      <c s="64" r="BE246">
        <v>5293.644048</v>
      </c>
      <c s="64" r="BF246">
        <v>3327.86322</v>
      </c>
      <c s="64" r="BG246">
        <v>18294.0</v>
      </c>
      <c s="64" r="BH246">
        <v>8695.065703</v>
      </c>
      <c s="64" r="BI246">
        <v>94.79885</v>
      </c>
      <c s="64" r="BJ246">
        <v>385.577251999999</v>
      </c>
      <c s="64" r="BK246">
        <v>774.300365</v>
      </c>
      <c s="64" r="BL246">
        <v>1300.999789</v>
      </c>
      <c s="64" r="BM246">
        <v>756.634565999999</v>
      </c>
      <c s="64" r="BN246">
        <v>2250.01017499999</v>
      </c>
      <c s="64" r="BO246">
        <v>2033.515282</v>
      </c>
      <c s="64" r="BP246">
        <v>1099.229424</v>
      </c>
      <c s="64" r="BQ246">
        <v>11043.500806</v>
      </c>
      <c s="64" r="BR246">
        <v>46.95862</v>
      </c>
      <c s="64" r="BS246">
        <v>151.086489</v>
      </c>
      <c s="64" r="BT246">
        <v>443.399625</v>
      </c>
      <c s="64" r="BU246">
        <v>1441.52611499999</v>
      </c>
      <c s="64" r="BV246">
        <v>2824.716283</v>
      </c>
      <c s="64" r="BW246">
        <v>647.051112999999</v>
      </c>
      <c s="64" r="BX246">
        <v>3260.12876599999</v>
      </c>
      <c s="64" r="BY246">
        <v>2228.633795</v>
      </c>
      <c s="64" r="BZ246">
        <v>2982.30148</v>
      </c>
      <c s="64" r="CA246">
        <v>5.42602799999999</v>
      </c>
      <c s="64" r="CB246">
        <v>15.170075</v>
      </c>
      <c s="64" r="CC246">
        <v>37.586562</v>
      </c>
      <c s="64" r="CD246">
        <v>178.143294999999</v>
      </c>
      <c s="64" r="CE246">
        <v>621.198866999999</v>
      </c>
      <c s="64" r="CF246">
        <v>559.655814999999</v>
      </c>
      <c s="64" r="CG246">
        <v>0.0</v>
      </c>
      <c s="64" r="CH246">
        <v>1565.12083899999</v>
      </c>
      <c s="64" r="CI246">
        <v>9411.66818199999</v>
      </c>
      <c s="64" r="CJ246">
        <v>104.270422</v>
      </c>
      <c s="64" r="CK246">
        <v>428.407863</v>
      </c>
      <c s="64" r="CL246">
        <v>914.943618</v>
      </c>
      <c s="64" r="CM246">
        <v>2098.834694</v>
      </c>
      <c s="64" r="CN246">
        <v>2602.51511699999</v>
      </c>
      <c s="64" r="CO246">
        <v>2117.93122099999</v>
      </c>
      <c s="64" r="CP246">
        <v>46.385604</v>
      </c>
      <c s="64" r="CQ246">
        <v>1098.379644</v>
      </c>
      <c s="64" r="CR246">
        <v>7344.596846</v>
      </c>
      <c s="64" r="CS246">
        <v>32.0610209999999</v>
      </c>
      <c s="64" r="CT246">
        <v>93.0858029999999</v>
      </c>
      <c s="64" r="CU246">
        <v>265.169809999999</v>
      </c>
      <c s="64" r="CV246">
        <v>465.547914999999</v>
      </c>
      <c s="64" r="CW246">
        <v>357.636865</v>
      </c>
      <c s="64" r="CX246">
        <v>219.474252</v>
      </c>
      <c s="64" r="CY246">
        <v>5247.258444</v>
      </c>
      <c s="64" r="CZ246">
        <v>664.362736</v>
      </c>
    </row>
    <row customHeight="1" r="247" ht="15.0">
      <c t="s" s="62" r="A247">
        <v>2980</v>
      </c>
      <c t="s" s="62" r="B247">
        <v>2981</v>
      </c>
      <c t="s" s="62" r="C247">
        <v>2982</v>
      </c>
      <c t="s" s="62" r="D247">
        <v>2983</v>
      </c>
      <c t="s" s="62" r="E247">
        <v>2984</v>
      </c>
      <c t="s" s="62" r="F247">
        <v>2985</v>
      </c>
      <c t="s" s="63" r="G247">
        <v>2986</v>
      </c>
      <c t="s" s="62" r="H247">
        <v>2987</v>
      </c>
      <c s="64" r="I247">
        <v>307.0</v>
      </c>
      <c s="64" r="J247">
        <v>243.0</v>
      </c>
      <c s="64" r="K247">
        <v>236.0</v>
      </c>
      <c s="64" r="L247">
        <v>219.0</v>
      </c>
      <c s="64" r="M247">
        <v>234.0</v>
      </c>
      <c s="64" r="N247">
        <v>215.0</v>
      </c>
      <c s="64" r="O247">
        <v>11.1</v>
      </c>
      <c s="64" r="P247">
        <v>64.9244709999999</v>
      </c>
      <c s="64" r="Q247">
        <v>36.1722049999999</v>
      </c>
      <c s="64" r="R247">
        <v>77.909366</v>
      </c>
      <c s="64" r="S247">
        <v>58.4320239999999</v>
      </c>
      <c s="64" r="T247">
        <v>51.939577</v>
      </c>
      <c s="64" r="U247">
        <v>17.622356</v>
      </c>
      <c s="64" r="V247">
        <v>41.0</v>
      </c>
      <c s="64" r="W247">
        <v>45.0</v>
      </c>
      <c s="64" r="X247">
        <v>51.0</v>
      </c>
      <c s="64" r="Y247">
        <v>56.0</v>
      </c>
      <c s="64" r="Z247">
        <v>37.0</v>
      </c>
      <c s="64" r="AA247">
        <v>13.0</v>
      </c>
      <c s="64" r="AB247">
        <v>156.746224</v>
      </c>
      <c s="64" r="AC247">
        <v>36.1722049999999</v>
      </c>
      <c s="64" r="AD247">
        <v>15.767372</v>
      </c>
      <c s="64" r="AE247">
        <v>38.954683</v>
      </c>
      <c s="64" r="AF247">
        <v>31.5347429999999</v>
      </c>
      <c s="64" r="AG247">
        <v>27.824773</v>
      </c>
      <c s="64" r="AH247">
        <v>5.564955</v>
      </c>
      <c s="64" r="AI247">
        <v>0.927491999999999</v>
      </c>
      <c s="64" r="AJ247">
        <v>43.592145</v>
      </c>
      <c s="64" r="AK247">
        <v>96.459215</v>
      </c>
      <c s="64" r="AL247">
        <v>16.6948639999999</v>
      </c>
      <c s="64" r="AM247">
        <v>150.253775999999</v>
      </c>
      <c s="64" r="AN247">
        <v>28.7522659999999</v>
      </c>
      <c s="64" r="AO247">
        <v>20.404834</v>
      </c>
      <c s="64" r="AP247">
        <v>38.954683</v>
      </c>
      <c s="64" r="AQ247">
        <v>26.897281</v>
      </c>
      <c s="64" r="AR247">
        <v>24.1148039999999</v>
      </c>
      <c s="64" r="AS247">
        <v>8.34743199999999</v>
      </c>
      <c s="64" r="AT247">
        <v>2.782477</v>
      </c>
      <c s="64" r="AU247">
        <v>33.3897279999999</v>
      </c>
      <c s="64" r="AV247">
        <v>94.60423</v>
      </c>
      <c s="64" r="AW247">
        <v>22.259819</v>
      </c>
      <c s="64" r="AX247">
        <v>248.567975999999</v>
      </c>
      <c s="64" r="AY247">
        <v>0.0</v>
      </c>
      <c s="64" r="AZ247">
        <v>14.839879</v>
      </c>
      <c s="64" r="BA247">
        <v>3.70997</v>
      </c>
      <c s="64" r="BB247">
        <v>18.5498489999999</v>
      </c>
      <c s="64" r="BC247">
        <v>37.0996979999999</v>
      </c>
      <c s="64" r="BD247">
        <v>51.939577</v>
      </c>
      <c s="64" r="BE247">
        <v>74.1993959999999</v>
      </c>
      <c s="64" r="BF247">
        <v>48.229607</v>
      </c>
      <c s="64" r="BG247">
        <v>200.0</v>
      </c>
      <c s="64" r="BH247">
        <v>126.138972999999</v>
      </c>
      <c s="64" r="BI247">
        <v>0.0</v>
      </c>
      <c s="64" r="BJ247">
        <v>11.129909</v>
      </c>
      <c s="64" r="BK247">
        <v>3.70997</v>
      </c>
      <c s="64" r="BL247">
        <v>7.41994</v>
      </c>
      <c s="64" r="BM247">
        <v>3.70997</v>
      </c>
      <c s="64" r="BN247">
        <v>40.809668</v>
      </c>
      <c s="64" r="BO247">
        <v>44.519637</v>
      </c>
      <c s="64" r="BP247">
        <v>14.839879</v>
      </c>
      <c s="64" r="BQ247">
        <v>122.429002999999</v>
      </c>
      <c s="64" r="BR247">
        <v>0.0</v>
      </c>
      <c s="64" r="BS247">
        <v>3.70997</v>
      </c>
      <c s="64" r="BT247">
        <v>0.0</v>
      </c>
      <c s="64" r="BU247">
        <v>11.129909</v>
      </c>
      <c s="64" r="BV247">
        <v>33.3897279999999</v>
      </c>
      <c s="64" r="BW247">
        <v>11.129909</v>
      </c>
      <c s="64" r="BX247">
        <v>29.679758</v>
      </c>
      <c s="64" r="BY247">
        <v>33.3897279999999</v>
      </c>
      <c s="64" r="BZ247">
        <v>25.9697889999999</v>
      </c>
      <c s="64" r="CA247">
        <v>0.0</v>
      </c>
      <c s="64" r="CB247">
        <v>0.0</v>
      </c>
      <c s="64" r="CC247">
        <v>0.0</v>
      </c>
      <c s="64" r="CD247">
        <v>0.0</v>
      </c>
      <c s="64" r="CE247">
        <v>0.0</v>
      </c>
      <c s="64" r="CF247">
        <v>3.70997</v>
      </c>
      <c s="64" r="CG247">
        <v>0.0</v>
      </c>
      <c s="64" r="CH247">
        <v>22.259819</v>
      </c>
      <c s="64" r="CI247">
        <v>122.429002999999</v>
      </c>
      <c s="64" r="CJ247">
        <v>0.0</v>
      </c>
      <c s="64" r="CK247">
        <v>14.839879</v>
      </c>
      <c s="64" r="CL247">
        <v>3.70997</v>
      </c>
      <c s="64" r="CM247">
        <v>18.5498489999999</v>
      </c>
      <c s="64" r="CN247">
        <v>25.9697889999999</v>
      </c>
      <c s="64" r="CO247">
        <v>40.809668</v>
      </c>
      <c s="64" r="CP247">
        <v>0.0</v>
      </c>
      <c s="64" r="CQ247">
        <v>18.5498489999999</v>
      </c>
      <c s="64" r="CR247">
        <v>100.169184</v>
      </c>
      <c s="64" r="CS247">
        <v>0.0</v>
      </c>
      <c s="64" r="CT247">
        <v>0.0</v>
      </c>
      <c s="64" r="CU247">
        <v>0.0</v>
      </c>
      <c s="64" r="CV247">
        <v>0.0</v>
      </c>
      <c s="64" r="CW247">
        <v>11.129909</v>
      </c>
      <c s="64" r="CX247">
        <v>7.41994</v>
      </c>
      <c s="64" r="CY247">
        <v>74.1993959999999</v>
      </c>
      <c s="64" r="CZ247">
        <v>7.41994</v>
      </c>
    </row>
    <row customHeight="1" r="248" ht="15.0">
      <c t="s" s="62" r="A248">
        <v>2988</v>
      </c>
      <c t="s" s="62" r="B248">
        <v>2989</v>
      </c>
      <c t="s" s="62" r="C248">
        <v>2990</v>
      </c>
      <c t="s" s="62" r="D248">
        <v>2991</v>
      </c>
      <c t="s" s="62" r="E248">
        <v>2992</v>
      </c>
      <c t="s" s="62" r="F248">
        <v>2993</v>
      </c>
      <c t="s" s="63" r="G248">
        <v>2994</v>
      </c>
      <c t="s" s="62" r="H248">
        <v>2995</v>
      </c>
      <c s="64" r="I248">
        <v>704.0</v>
      </c>
      <c s="64" r="J248">
        <v>676.0</v>
      </c>
      <c s="64" r="K248">
        <v>722.0</v>
      </c>
      <c s="64" r="L248">
        <v>643.0</v>
      </c>
      <c s="64" r="M248">
        <v>530.0</v>
      </c>
      <c s="64" r="N248">
        <v>465.0</v>
      </c>
      <c s="64" r="O248">
        <v>8.94</v>
      </c>
      <c s="64" r="P248">
        <v>132.944206</v>
      </c>
      <c s="64" r="Q248">
        <v>94.6723889999999</v>
      </c>
      <c s="64" r="R248">
        <v>150.065808</v>
      </c>
      <c s="64" r="S248">
        <v>184.309012999999</v>
      </c>
      <c s="64" r="T248">
        <v>104.74392</v>
      </c>
      <c s="64" r="U248">
        <v>37.264664</v>
      </c>
      <c s="64" r="V248">
        <v>134.0</v>
      </c>
      <c s="64" r="W248">
        <v>104.0</v>
      </c>
      <c s="64" r="X248">
        <v>151.0</v>
      </c>
      <c s="64" r="Y248">
        <v>167.0</v>
      </c>
      <c s="64" r="Z248">
        <v>74.0</v>
      </c>
      <c s="64" r="AA248">
        <v>46.0</v>
      </c>
      <c s="64" r="AB248">
        <v>363.58226</v>
      </c>
      <c s="64" r="AC248">
        <v>72.515021</v>
      </c>
      <c s="64" r="AD248">
        <v>52.37196</v>
      </c>
      <c s="64" r="AE248">
        <v>73.522175</v>
      </c>
      <c s="64" r="AF248">
        <v>93.6652359999999</v>
      </c>
      <c s="64" r="AG248">
        <v>57.4077249999999</v>
      </c>
      <c s="64" r="AH248">
        <v>13.09299</v>
      </c>
      <c s="64" r="AI248">
        <v>1.007153</v>
      </c>
      <c s="64" r="AJ248">
        <v>94.6723889999999</v>
      </c>
      <c s="64" r="AK248">
        <v>222.580829999999</v>
      </c>
      <c s="64" r="AL248">
        <v>46.3290409999999</v>
      </c>
      <c s="64" r="AM248">
        <v>340.417739999999</v>
      </c>
      <c s="64" r="AN248">
        <v>60.4291849999999</v>
      </c>
      <c s="64" r="AO248">
        <v>42.300429</v>
      </c>
      <c s="64" r="AP248">
        <v>76.5436339999999</v>
      </c>
      <c s="64" r="AQ248">
        <v>90.643777</v>
      </c>
      <c s="64" r="AR248">
        <v>47.3361949999999</v>
      </c>
      <c s="64" r="AS248">
        <v>19.135908</v>
      </c>
      <c s="64" r="AT248">
        <v>4.02861199999999</v>
      </c>
      <c s="64" r="AU248">
        <v>79.565093</v>
      </c>
      <c s="64" r="AV248">
        <v>210.494992999999</v>
      </c>
      <c s="64" r="AW248">
        <v>50.3576539999999</v>
      </c>
      <c s="64" r="AX248">
        <v>576.091558999999</v>
      </c>
      <c s="64" r="AY248">
        <v>4.02861199999999</v>
      </c>
      <c s="64" r="AZ248">
        <v>36.257511</v>
      </c>
      <c s="64" r="BA248">
        <v>84.600858</v>
      </c>
      <c s="64" r="BB248">
        <v>88.6294709999999</v>
      </c>
      <c s="64" r="BC248">
        <v>72.515021</v>
      </c>
      <c s="64" r="BD248">
        <v>48.3433479999999</v>
      </c>
      <c s="64" r="BE248">
        <v>145.030043</v>
      </c>
      <c s="64" r="BF248">
        <v>96.686695</v>
      </c>
      <c s="64" r="BG248">
        <v>500.0</v>
      </c>
      <c s="64" r="BH248">
        <v>298.117309999999</v>
      </c>
      <c s="64" r="BI248">
        <v>0.0</v>
      </c>
      <c s="64" r="BJ248">
        <v>28.2002859999999</v>
      </c>
      <c s="64" r="BK248">
        <v>56.4005719999999</v>
      </c>
      <c s="64" r="BL248">
        <v>44.3147349999999</v>
      </c>
      <c s="64" r="BM248">
        <v>12.085837</v>
      </c>
      <c s="64" r="BN248">
        <v>44.3147349999999</v>
      </c>
      <c s="64" r="BO248">
        <v>80.572246</v>
      </c>
      <c s="64" r="BP248">
        <v>32.228898</v>
      </c>
      <c s="64" r="BQ248">
        <v>277.974248999999</v>
      </c>
      <c s="64" r="BR248">
        <v>4.02861199999999</v>
      </c>
      <c s="64" r="BS248">
        <v>8.057225</v>
      </c>
      <c s="64" r="BT248">
        <v>28.2002859999999</v>
      </c>
      <c s="64" r="BU248">
        <v>44.3147349999999</v>
      </c>
      <c s="64" r="BV248">
        <v>60.4291849999999</v>
      </c>
      <c s="64" r="BW248">
        <v>4.02861199999999</v>
      </c>
      <c s="64" r="BX248">
        <v>64.4577969999999</v>
      </c>
      <c s="64" r="BY248">
        <v>64.4577969999999</v>
      </c>
      <c s="64" r="BZ248">
        <v>60.4291849999999</v>
      </c>
      <c s="64" r="CA248">
        <v>0.0</v>
      </c>
      <c s="64" r="CB248">
        <v>4.02861199999999</v>
      </c>
      <c s="64" r="CC248">
        <v>0.0</v>
      </c>
      <c s="64" r="CD248">
        <v>4.02861199999999</v>
      </c>
      <c s="64" r="CE248">
        <v>4.02861199999999</v>
      </c>
      <c s="64" r="CF248">
        <v>12.085837</v>
      </c>
      <c s="64" r="CG248">
        <v>0.0</v>
      </c>
      <c s="64" r="CH248">
        <v>36.257511</v>
      </c>
      <c s="64" r="CI248">
        <v>286.031474</v>
      </c>
      <c s="64" r="CJ248">
        <v>0.0</v>
      </c>
      <c s="64" r="CK248">
        <v>28.2002859999999</v>
      </c>
      <c s="64" r="CL248">
        <v>72.515021</v>
      </c>
      <c s="64" r="CM248">
        <v>64.4577969999999</v>
      </c>
      <c s="64" r="CN248">
        <v>60.4291849999999</v>
      </c>
      <c s="64" r="CO248">
        <v>28.2002859999999</v>
      </c>
      <c s="64" r="CP248">
        <v>0.0</v>
      </c>
      <c s="64" r="CQ248">
        <v>32.228898</v>
      </c>
      <c s="64" r="CR248">
        <v>229.630900999999</v>
      </c>
      <c s="64" r="CS248">
        <v>4.02861199999999</v>
      </c>
      <c s="64" r="CT248">
        <v>4.02861199999999</v>
      </c>
      <c s="64" r="CU248">
        <v>12.085837</v>
      </c>
      <c s="64" r="CV248">
        <v>20.143062</v>
      </c>
      <c s="64" r="CW248">
        <v>8.057225</v>
      </c>
      <c s="64" r="CX248">
        <v>8.057225</v>
      </c>
      <c s="64" r="CY248">
        <v>145.030043</v>
      </c>
      <c s="64" r="CZ248">
        <v>28.2002859999999</v>
      </c>
    </row>
    <row customHeight="1" r="249" ht="15.0">
      <c t="s" s="62" r="A249">
        <v>2996</v>
      </c>
      <c t="s" s="62" r="B249">
        <v>2997</v>
      </c>
      <c t="s" s="62" r="C249">
        <v>2998</v>
      </c>
      <c t="s" s="62" r="D249">
        <v>2999</v>
      </c>
      <c t="s" s="62" r="E249">
        <v>3000</v>
      </c>
      <c t="s" s="62" r="F249">
        <v>3001</v>
      </c>
      <c t="s" s="63" r="G249">
        <v>3002</v>
      </c>
      <c t="s" s="62" r="H249">
        <v>3003</v>
      </c>
      <c s="64" r="I249">
        <v>168.0</v>
      </c>
      <c s="64" r="J249">
        <v>155.0</v>
      </c>
      <c s="64" r="K249">
        <v>123.0</v>
      </c>
      <c s="64" r="L249">
        <v>121.0</v>
      </c>
      <c s="64" r="M249">
        <v>100.0</v>
      </c>
      <c s="64" r="N249">
        <v>105.0</v>
      </c>
      <c s="64" r="O249">
        <v>5.05</v>
      </c>
      <c s="64" r="P249">
        <v>34.0</v>
      </c>
      <c s="64" r="Q249">
        <v>17.0</v>
      </c>
      <c s="64" r="R249">
        <v>39.0</v>
      </c>
      <c s="64" r="S249">
        <v>42.0</v>
      </c>
      <c s="64" r="T249">
        <v>27.0</v>
      </c>
      <c s="64" r="U249">
        <v>9.0</v>
      </c>
      <c s="64" r="V249">
        <v>34.0</v>
      </c>
      <c s="64" r="W249">
        <v>27.0</v>
      </c>
      <c s="64" r="X249">
        <v>35.0</v>
      </c>
      <c s="64" r="Y249">
        <v>34.0</v>
      </c>
      <c s="64" r="Z249">
        <v>17.0</v>
      </c>
      <c s="64" r="AA249">
        <v>8.0</v>
      </c>
      <c s="64" r="AB249">
        <v>85.0</v>
      </c>
      <c s="64" r="AC249">
        <v>20.0</v>
      </c>
      <c s="64" r="AD249">
        <v>6.0</v>
      </c>
      <c s="64" r="AE249">
        <v>21.0</v>
      </c>
      <c s="64" r="AF249">
        <v>20.0</v>
      </c>
      <c s="64" r="AG249">
        <v>13.0</v>
      </c>
      <c s="64" r="AH249">
        <v>5.0</v>
      </c>
      <c s="64" r="AI249">
        <v>0.0</v>
      </c>
      <c s="64" r="AJ249">
        <v>24.0</v>
      </c>
      <c s="64" r="AK249">
        <v>46.0</v>
      </c>
      <c s="64" r="AL249">
        <v>15.0</v>
      </c>
      <c s="64" r="AM249">
        <v>83.0</v>
      </c>
      <c s="64" r="AN249">
        <v>14.0</v>
      </c>
      <c s="64" r="AO249">
        <v>11.0</v>
      </c>
      <c s="64" r="AP249">
        <v>18.0</v>
      </c>
      <c s="64" r="AQ249">
        <v>22.0</v>
      </c>
      <c s="64" r="AR249">
        <v>14.0</v>
      </c>
      <c s="64" r="AS249">
        <v>4.0</v>
      </c>
      <c s="64" r="AT249">
        <v>0.0</v>
      </c>
      <c s="64" r="AU249">
        <v>19.0</v>
      </c>
      <c s="64" r="AV249">
        <v>52.0</v>
      </c>
      <c s="64" r="AW249">
        <v>12.0</v>
      </c>
      <c s="64" r="AX249">
        <v>144.0</v>
      </c>
      <c s="64" r="AY249">
        <v>16.0</v>
      </c>
      <c s="64" r="AZ249">
        <v>4.0</v>
      </c>
      <c s="64" r="BA249">
        <v>8.0</v>
      </c>
      <c s="64" r="BB249">
        <v>24.0</v>
      </c>
      <c s="64" r="BC249">
        <v>4.0</v>
      </c>
      <c s="64" r="BD249">
        <v>16.0</v>
      </c>
      <c s="64" r="BE249">
        <v>36.0</v>
      </c>
      <c s="64" r="BF249">
        <v>36.0</v>
      </c>
      <c s="64" r="BG249">
        <v>112.0</v>
      </c>
      <c s="64" r="BH249">
        <v>80.0</v>
      </c>
      <c s="64" r="BI249">
        <v>12.0</v>
      </c>
      <c s="64" r="BJ249">
        <v>4.0</v>
      </c>
      <c s="64" r="BK249">
        <v>4.0</v>
      </c>
      <c s="64" r="BL249">
        <v>8.0</v>
      </c>
      <c s="64" r="BM249">
        <v>0.0</v>
      </c>
      <c s="64" r="BN249">
        <v>12.0</v>
      </c>
      <c s="64" r="BO249">
        <v>24.0</v>
      </c>
      <c s="64" r="BP249">
        <v>16.0</v>
      </c>
      <c s="64" r="BQ249">
        <v>64.0</v>
      </c>
      <c s="64" r="BR249">
        <v>4.0</v>
      </c>
      <c s="64" r="BS249">
        <v>0.0</v>
      </c>
      <c s="64" r="BT249">
        <v>4.0</v>
      </c>
      <c s="64" r="BU249">
        <v>16.0</v>
      </c>
      <c s="64" r="BV249">
        <v>4.0</v>
      </c>
      <c s="64" r="BW249">
        <v>4.0</v>
      </c>
      <c s="64" r="BX249">
        <v>12.0</v>
      </c>
      <c s="64" r="BY249">
        <v>20.0</v>
      </c>
      <c s="64" r="BZ249">
        <v>28.0</v>
      </c>
      <c s="64" r="CA249">
        <v>0.0</v>
      </c>
      <c s="64" r="CB249">
        <v>0.0</v>
      </c>
      <c s="64" r="CC249">
        <v>0.0</v>
      </c>
      <c s="64" r="CD249">
        <v>4.0</v>
      </c>
      <c s="64" r="CE249">
        <v>0.0</v>
      </c>
      <c s="64" r="CF249">
        <v>0.0</v>
      </c>
      <c s="64" r="CG249">
        <v>0.0</v>
      </c>
      <c s="64" r="CH249">
        <v>24.0</v>
      </c>
      <c s="64" r="CI249">
        <v>68.0</v>
      </c>
      <c s="64" r="CJ249">
        <v>8.0</v>
      </c>
      <c s="64" r="CK249">
        <v>4.0</v>
      </c>
      <c s="64" r="CL249">
        <v>4.0</v>
      </c>
      <c s="64" r="CM249">
        <v>20.0</v>
      </c>
      <c s="64" r="CN249">
        <v>4.0</v>
      </c>
      <c s="64" r="CO249">
        <v>16.0</v>
      </c>
      <c s="64" r="CP249">
        <v>0.0</v>
      </c>
      <c s="64" r="CQ249">
        <v>12.0</v>
      </c>
      <c s="64" r="CR249">
        <v>48.0</v>
      </c>
      <c s="64" r="CS249">
        <v>8.0</v>
      </c>
      <c s="64" r="CT249">
        <v>0.0</v>
      </c>
      <c s="64" r="CU249">
        <v>4.0</v>
      </c>
      <c s="64" r="CV249">
        <v>0.0</v>
      </c>
      <c s="64" r="CW249">
        <v>0.0</v>
      </c>
      <c s="64" r="CX249">
        <v>0.0</v>
      </c>
      <c s="64" r="CY249">
        <v>36.0</v>
      </c>
      <c s="64" r="CZ249">
        <v>0.0</v>
      </c>
    </row>
    <row customHeight="1" r="250" ht="15.0">
      <c t="s" s="62" r="A250">
        <v>3004</v>
      </c>
      <c t="s" s="62" r="B250">
        <v>3005</v>
      </c>
      <c t="s" s="62" r="C250">
        <v>3006</v>
      </c>
      <c t="s" s="62" r="D250">
        <v>3007</v>
      </c>
      <c t="s" s="62" r="E250">
        <v>3008</v>
      </c>
      <c t="s" s="62" r="F250">
        <v>3009</v>
      </c>
      <c t="s" s="63" r="G250">
        <v>3010</v>
      </c>
      <c t="s" s="62" r="H250">
        <v>3011</v>
      </c>
      <c s="64" r="I250">
        <v>176.0</v>
      </c>
      <c s="64" r="J250">
        <v>113.0</v>
      </c>
      <c s="64" r="K250">
        <v>111.0</v>
      </c>
      <c s="64" r="L250">
        <v>92.0</v>
      </c>
      <c s="64" r="M250">
        <v>115.0</v>
      </c>
      <c s="64" r="N250">
        <v>110.0</v>
      </c>
      <c s="64" r="O250">
        <v>5.31</v>
      </c>
      <c s="64" r="P250">
        <v>24.1371429999999</v>
      </c>
      <c s="64" r="Q250">
        <v>27.1542859999999</v>
      </c>
      <c s="64" r="R250">
        <v>37.211429</v>
      </c>
      <c s="64" r="S250">
        <v>41.2342859999999</v>
      </c>
      <c s="64" r="T250">
        <v>29.165714</v>
      </c>
      <c s="64" r="U250">
        <v>17.0971429999999</v>
      </c>
      <c s="64" r="V250">
        <v>9.0</v>
      </c>
      <c s="64" r="W250">
        <v>20.0</v>
      </c>
      <c s="64" r="X250">
        <v>24.0</v>
      </c>
      <c s="64" r="Y250">
        <v>28.0</v>
      </c>
      <c s="64" r="Z250">
        <v>25.0</v>
      </c>
      <c s="64" r="AA250">
        <v>7.0</v>
      </c>
      <c s="64" r="AB250">
        <v>86.4914289999999</v>
      </c>
      <c s="64" r="AC250">
        <v>9.051429</v>
      </c>
      <c s="64" r="AD250">
        <v>13.074286</v>
      </c>
      <c s="64" r="AE250">
        <v>21.12</v>
      </c>
      <c s="64" r="AF250">
        <v>21.12</v>
      </c>
      <c s="64" r="AG250">
        <v>12.068571</v>
      </c>
      <c s="64" r="AH250">
        <v>10.057143</v>
      </c>
      <c s="64" r="AI250">
        <v>0.0</v>
      </c>
      <c s="64" r="AJ250">
        <v>17.0971429999999</v>
      </c>
      <c s="64" r="AK250">
        <v>53.302857</v>
      </c>
      <c s="64" r="AL250">
        <v>16.091429</v>
      </c>
      <c s="64" r="AM250">
        <v>89.508571</v>
      </c>
      <c s="64" r="AN250">
        <v>15.0857139999999</v>
      </c>
      <c s="64" r="AO250">
        <v>14.08</v>
      </c>
      <c s="64" r="AP250">
        <v>16.091429</v>
      </c>
      <c s="64" r="AQ250">
        <v>20.114286</v>
      </c>
      <c s="64" r="AR250">
        <v>17.0971429999999</v>
      </c>
      <c s="64" r="AS250">
        <v>7.04</v>
      </c>
      <c s="64" r="AT250">
        <v>0.0</v>
      </c>
      <c s="64" r="AU250">
        <v>18.102857</v>
      </c>
      <c s="64" r="AV250">
        <v>53.302857</v>
      </c>
      <c s="64" r="AW250">
        <v>18.102857</v>
      </c>
      <c s="64" r="AX250">
        <v>136.777143</v>
      </c>
      <c s="64" r="AY250">
        <v>0.0</v>
      </c>
      <c s="64" r="AZ250">
        <v>0.0</v>
      </c>
      <c s="64" r="BA250">
        <v>8.045714</v>
      </c>
      <c s="64" r="BB250">
        <v>4.022857</v>
      </c>
      <c s="64" r="BC250">
        <v>20.114286</v>
      </c>
      <c s="64" r="BD250">
        <v>40.228571</v>
      </c>
      <c s="64" r="BE250">
        <v>28.16</v>
      </c>
      <c s="64" r="BF250">
        <v>36.205714</v>
      </c>
      <c s="64" r="BG250">
        <v>116.0</v>
      </c>
      <c s="64" r="BH250">
        <v>60.342857</v>
      </c>
      <c s="64" r="BI250">
        <v>0.0</v>
      </c>
      <c s="64" r="BJ250">
        <v>0.0</v>
      </c>
      <c s="64" r="BK250">
        <v>8.045714</v>
      </c>
      <c s="64" r="BL250">
        <v>0.0</v>
      </c>
      <c s="64" r="BM250">
        <v>0.0</v>
      </c>
      <c s="64" r="BN250">
        <v>20.114286</v>
      </c>
      <c s="64" r="BO250">
        <v>16.091429</v>
      </c>
      <c s="64" r="BP250">
        <v>16.091429</v>
      </c>
      <c s="64" r="BQ250">
        <v>76.434286</v>
      </c>
      <c s="64" r="BR250">
        <v>0.0</v>
      </c>
      <c s="64" r="BS250">
        <v>0.0</v>
      </c>
      <c s="64" r="BT250">
        <v>0.0</v>
      </c>
      <c s="64" r="BU250">
        <v>4.022857</v>
      </c>
      <c s="64" r="BV250">
        <v>20.114286</v>
      </c>
      <c s="64" r="BW250">
        <v>20.114286</v>
      </c>
      <c s="64" r="BX250">
        <v>12.068571</v>
      </c>
      <c s="64" r="BY250">
        <v>20.114286</v>
      </c>
      <c s="64" r="BZ250">
        <v>20.114286</v>
      </c>
      <c s="64" r="CA250">
        <v>0.0</v>
      </c>
      <c s="64" r="CB250">
        <v>0.0</v>
      </c>
      <c s="64" r="CC250">
        <v>0.0</v>
      </c>
      <c s="64" r="CD250">
        <v>0.0</v>
      </c>
      <c s="64" r="CE250">
        <v>4.022857</v>
      </c>
      <c s="64" r="CF250">
        <v>8.045714</v>
      </c>
      <c s="64" r="CG250">
        <v>0.0</v>
      </c>
      <c s="64" r="CH250">
        <v>8.045714</v>
      </c>
      <c s="64" r="CI250">
        <v>68.3885709999999</v>
      </c>
      <c s="64" r="CJ250">
        <v>0.0</v>
      </c>
      <c s="64" r="CK250">
        <v>0.0</v>
      </c>
      <c s="64" r="CL250">
        <v>8.045714</v>
      </c>
      <c s="64" r="CM250">
        <v>4.022857</v>
      </c>
      <c s="64" r="CN250">
        <v>12.068571</v>
      </c>
      <c s="64" r="CO250">
        <v>24.1371429999999</v>
      </c>
      <c s="64" r="CP250">
        <v>0.0</v>
      </c>
      <c s="64" r="CQ250">
        <v>20.114286</v>
      </c>
      <c s="64" r="CR250">
        <v>48.2742859999999</v>
      </c>
      <c s="64" r="CS250">
        <v>0.0</v>
      </c>
      <c s="64" r="CT250">
        <v>0.0</v>
      </c>
      <c s="64" r="CU250">
        <v>0.0</v>
      </c>
      <c s="64" r="CV250">
        <v>0.0</v>
      </c>
      <c s="64" r="CW250">
        <v>4.022857</v>
      </c>
      <c s="64" r="CX250">
        <v>8.045714</v>
      </c>
      <c s="64" r="CY250">
        <v>28.16</v>
      </c>
      <c s="64" r="CZ250">
        <v>8.045714</v>
      </c>
    </row>
    <row customHeight="1" r="251" ht="15.0">
      <c t="s" s="62" r="A251">
        <v>3012</v>
      </c>
      <c t="s" s="62" r="B251">
        <v>3013</v>
      </c>
      <c t="s" s="62" r="C251">
        <v>3014</v>
      </c>
      <c t="s" s="62" r="D251">
        <v>3015</v>
      </c>
      <c t="s" s="62" r="E251">
        <v>3016</v>
      </c>
      <c t="s" s="62" r="F251">
        <v>3017</v>
      </c>
      <c t="s" s="63" r="G251">
        <v>3018</v>
      </c>
      <c t="s" s="62" r="H251">
        <v>3019</v>
      </c>
      <c s="64" r="I251">
        <v>2404.0</v>
      </c>
      <c s="64" r="J251">
        <v>1858.0</v>
      </c>
      <c s="64" r="K251">
        <v>1821.0</v>
      </c>
      <c s="64" r="L251">
        <v>1521.0</v>
      </c>
      <c s="64" r="M251">
        <v>1319.0</v>
      </c>
      <c s="64" r="N251">
        <v>1328.0</v>
      </c>
      <c s="64" r="O251">
        <v>61.9</v>
      </c>
      <c s="64" r="P251">
        <v>578.275140999999</v>
      </c>
      <c s="64" r="Q251">
        <v>347.158487999999</v>
      </c>
      <c s="64" r="R251">
        <v>661.438454999999</v>
      </c>
      <c s="64" r="S251">
        <v>439.991955</v>
      </c>
      <c s="64" r="T251">
        <v>250.456959</v>
      </c>
      <c s="64" r="U251">
        <v>126.679002</v>
      </c>
      <c s="64" r="V251">
        <v>365.0</v>
      </c>
      <c s="64" r="W251">
        <v>363.0</v>
      </c>
      <c s="64" r="X251">
        <v>396.0</v>
      </c>
      <c s="64" r="Y251">
        <v>372.0</v>
      </c>
      <c s="64" r="Z251">
        <v>214.0</v>
      </c>
      <c s="64" r="AA251">
        <v>148.0</v>
      </c>
      <c s="64" r="AB251">
        <v>1202.0</v>
      </c>
      <c s="64" r="AC251">
        <v>301.708769</v>
      </c>
      <c s="64" r="AD251">
        <v>181.798874</v>
      </c>
      <c s="64" r="AE251">
        <v>327.818181999999</v>
      </c>
      <c s="64" r="AF251">
        <v>225.314562</v>
      </c>
      <c s="64" r="AG251">
        <v>120.876911</v>
      </c>
      <c s="64" r="AH251">
        <v>43.5156879999999</v>
      </c>
      <c s="64" r="AI251">
        <v>0.967014999999999</v>
      </c>
      <c s="64" r="AJ251">
        <v>379.069992</v>
      </c>
      <c s="64" r="AK251">
        <v>712.690264999999</v>
      </c>
      <c s="64" r="AL251">
        <v>110.239743</v>
      </c>
      <c s="64" r="AM251">
        <v>1202.0</v>
      </c>
      <c s="64" r="AN251">
        <v>276.566372</v>
      </c>
      <c s="64" r="AO251">
        <v>165.359613999999</v>
      </c>
      <c s="64" r="AP251">
        <v>333.620273999999</v>
      </c>
      <c s="64" r="AQ251">
        <v>214.677393</v>
      </c>
      <c s="64" r="AR251">
        <v>129.580048</v>
      </c>
      <c s="64" r="AS251">
        <v>70.592116</v>
      </c>
      <c s="64" r="AT251">
        <v>11.604183</v>
      </c>
      <c s="64" r="AU251">
        <v>327.818181999999</v>
      </c>
      <c s="64" r="AV251">
        <v>732.997585999999</v>
      </c>
      <c s="64" r="AW251">
        <v>141.184232</v>
      </c>
      <c s="64" r="AX251">
        <v>1817.98873699999</v>
      </c>
      <c s="64" r="AY251">
        <v>15.4722449999999</v>
      </c>
      <c s="64" r="AZ251">
        <v>61.888978</v>
      </c>
      <c s="64" r="BA251">
        <v>92.8334669999999</v>
      </c>
      <c s="64" r="BB251">
        <v>321.049075</v>
      </c>
      <c s="64" r="BC251">
        <v>375.201931</v>
      </c>
      <c s="64" r="BD251">
        <v>421.618665</v>
      </c>
      <c s="64" r="BE251">
        <v>317.181014</v>
      </c>
      <c s="64" r="BF251">
        <v>212.743362999999</v>
      </c>
      <c s="64" r="BG251">
        <v>1484.0</v>
      </c>
      <c s="64" r="BH251">
        <v>881.91794</v>
      </c>
      <c s="64" r="BI251">
        <v>11.604183</v>
      </c>
      <c s="64" r="BJ251">
        <v>27.076428</v>
      </c>
      <c s="64" r="BK251">
        <v>58.0209169999999</v>
      </c>
      <c s="64" r="BL251">
        <v>154.722445999999</v>
      </c>
      <c s="64" r="BM251">
        <v>69.625101</v>
      </c>
      <c s="64" r="BN251">
        <v>344.257442</v>
      </c>
      <c s="64" r="BO251">
        <v>150.854385</v>
      </c>
      <c s="64" r="BP251">
        <v>65.757039</v>
      </c>
      <c s="64" r="BQ251">
        <v>936.070795999999</v>
      </c>
      <c s="64" r="BR251">
        <v>3.868061</v>
      </c>
      <c s="64" r="BS251">
        <v>34.81255</v>
      </c>
      <c s="64" r="BT251">
        <v>34.81255</v>
      </c>
      <c s="64" r="BU251">
        <v>166.326629</v>
      </c>
      <c s="64" r="BV251">
        <v>305.576829999999</v>
      </c>
      <c s="64" r="BW251">
        <v>77.3612229999999</v>
      </c>
      <c s="64" r="BX251">
        <v>166.326629</v>
      </c>
      <c s="64" r="BY251">
        <v>146.986323</v>
      </c>
      <c s="64" r="BZ251">
        <v>181.798874</v>
      </c>
      <c s="64" r="CA251">
        <v>0.0</v>
      </c>
      <c s="64" r="CB251">
        <v>3.868061</v>
      </c>
      <c s="64" r="CC251">
        <v>0.0</v>
      </c>
      <c s="64" r="CD251">
        <v>23.2083669999999</v>
      </c>
      <c s="64" r="CE251">
        <v>19.340306</v>
      </c>
      <c s="64" r="CF251">
        <v>46.4167339999999</v>
      </c>
      <c s="64" r="CG251">
        <v>0.0</v>
      </c>
      <c s="64" r="CH251">
        <v>88.965406</v>
      </c>
      <c s="64" r="CI251">
        <v>1144.94609799999</v>
      </c>
      <c s="64" r="CJ251">
        <v>15.4722449999999</v>
      </c>
      <c s="64" r="CK251">
        <v>42.548673</v>
      </c>
      <c s="64" r="CL251">
        <v>92.8334669999999</v>
      </c>
      <c s="64" r="CM251">
        <v>263.028158</v>
      </c>
      <c s="64" r="CN251">
        <v>332.653257999999</v>
      </c>
      <c s="64" r="CO251">
        <v>328.785196999999</v>
      </c>
      <c s="64" r="CP251">
        <v>3.868061</v>
      </c>
      <c s="64" r="CQ251">
        <v>65.757039</v>
      </c>
      <c s="64" r="CR251">
        <v>491.243765</v>
      </c>
      <c s="64" r="CS251">
        <v>0.0</v>
      </c>
      <c s="64" r="CT251">
        <v>15.4722449999999</v>
      </c>
      <c s="64" r="CU251">
        <v>0.0</v>
      </c>
      <c s="64" r="CV251">
        <v>34.81255</v>
      </c>
      <c s="64" r="CW251">
        <v>23.2083669999999</v>
      </c>
      <c s="64" r="CX251">
        <v>46.4167339999999</v>
      </c>
      <c s="64" r="CY251">
        <v>313.312952999999</v>
      </c>
      <c s="64" r="CZ251">
        <v>58.0209169999999</v>
      </c>
    </row>
    <row customHeight="1" r="252" ht="15.0">
      <c t="s" s="62" r="A252">
        <v>3020</v>
      </c>
      <c t="s" s="62" r="B252">
        <v>3021</v>
      </c>
      <c t="s" s="62" r="C252">
        <v>3022</v>
      </c>
      <c t="s" s="62" r="D252">
        <v>3023</v>
      </c>
      <c t="s" s="62" r="E252">
        <v>3024</v>
      </c>
      <c t="s" s="62" r="F252">
        <v>3025</v>
      </c>
      <c t="s" s="63" r="G252">
        <v>3026</v>
      </c>
      <c t="s" s="62" r="H252">
        <v>3027</v>
      </c>
      <c s="64" r="I252">
        <v>19799.0</v>
      </c>
      <c s="64" r="J252">
        <v>21340.0</v>
      </c>
      <c s="64" r="K252">
        <v>21591.0</v>
      </c>
      <c s="64" r="L252">
        <v>20910.0</v>
      </c>
      <c s="64" r="M252">
        <v>18719.0</v>
      </c>
      <c s="64" r="N252">
        <v>10774.0</v>
      </c>
      <c s="64" r="O252">
        <v>7.36</v>
      </c>
      <c s="64" r="P252">
        <v>3882.130463</v>
      </c>
      <c s="64" r="Q252">
        <v>4066.45581099999</v>
      </c>
      <c s="64" r="R252">
        <v>3940.981428</v>
      </c>
      <c s="64" r="S252">
        <v>3749.266563</v>
      </c>
      <c s="64" r="T252">
        <v>2601.452521</v>
      </c>
      <c s="64" r="U252">
        <v>1558.713214</v>
      </c>
      <c s="64" r="V252">
        <v>4737.0</v>
      </c>
      <c s="64" r="W252">
        <v>5049.0</v>
      </c>
      <c s="64" r="X252">
        <v>4554.0</v>
      </c>
      <c s="64" r="Y252">
        <v>3702.0</v>
      </c>
      <c s="64" r="Z252">
        <v>2199.0</v>
      </c>
      <c s="64" r="AA252">
        <v>1099.0</v>
      </c>
      <c s="64" r="AB252">
        <v>9389.618979</v>
      </c>
      <c s="64" r="AC252">
        <v>2092.58473499999</v>
      </c>
      <c s="64" r="AD252">
        <v>1962.91690199999</v>
      </c>
      <c s="64" r="AE252">
        <v>1912.11497</v>
      </c>
      <c s="64" r="AF252">
        <v>1742.638285</v>
      </c>
      <c s="64" r="AG252">
        <v>1185.429337</v>
      </c>
      <c s="64" r="AH252">
        <v>472.534867</v>
      </c>
      <c s="64" r="AI252">
        <v>21.3998829999999</v>
      </c>
      <c s="64" r="AJ252">
        <v>2758.682169</v>
      </c>
      <c s="64" r="AK252">
        <v>5471.00337099999</v>
      </c>
      <c s="64" r="AL252">
        <v>1159.93343899999</v>
      </c>
      <c s="64" r="AM252">
        <v>10409.3810209999</v>
      </c>
      <c s="64" r="AN252">
        <v>1789.545728</v>
      </c>
      <c s="64" r="AO252">
        <v>2103.53890899999</v>
      </c>
      <c s="64" r="AP252">
        <v>2028.866458</v>
      </c>
      <c s="64" r="AQ252">
        <v>2006.628279</v>
      </c>
      <c s="64" r="AR252">
        <v>1416.02318399999</v>
      </c>
      <c s="64" r="AS252">
        <v>975.737535999999</v>
      </c>
      <c s="64" r="AT252">
        <v>89.0409269999999</v>
      </c>
      <c s="64" r="AU252">
        <v>2445.92117899999</v>
      </c>
      <c s="64" r="AV252">
        <v>6075.843506</v>
      </c>
      <c s="64" r="AW252">
        <v>1887.616336</v>
      </c>
      <c s="64" r="AX252">
        <v>15908.467075</v>
      </c>
      <c s="64" r="AY252">
        <v>4.93312699999999</v>
      </c>
      <c s="64" r="AZ252">
        <v>409.995014</v>
      </c>
      <c s="64" r="BA252">
        <v>534.258301999999</v>
      </c>
      <c s="64" r="BB252">
        <v>1619.567058</v>
      </c>
      <c s="64" r="BC252">
        <v>2866.218323</v>
      </c>
      <c s="64" r="BD252">
        <v>2639.553288</v>
      </c>
      <c s="64" r="BE252">
        <v>3929.818462</v>
      </c>
      <c s="64" r="BF252">
        <v>3904.12350199999</v>
      </c>
      <c s="64" r="BG252">
        <v>16634.0</v>
      </c>
      <c s="64" r="BH252">
        <v>7306.41920699999</v>
      </c>
      <c s="64" r="BI252">
        <v>3.823926</v>
      </c>
      <c s="64" r="BJ252">
        <v>353.687361</v>
      </c>
      <c s="64" r="BK252">
        <v>299.021702</v>
      </c>
      <c s="64" r="BL252">
        <v>813.241435</v>
      </c>
      <c s="64" r="BM252">
        <v>664.817716</v>
      </c>
      <c s="64" r="BN252">
        <v>2164.90129299999</v>
      </c>
      <c s="64" r="BO252">
        <v>1677.366538</v>
      </c>
      <c s="64" r="BP252">
        <v>1329.559236</v>
      </c>
      <c s="64" r="BQ252">
        <v>8602.047869</v>
      </c>
      <c s="64" r="BR252">
        <v>1.109201</v>
      </c>
      <c s="64" r="BS252">
        <v>56.307653</v>
      </c>
      <c s="64" r="BT252">
        <v>235.2366</v>
      </c>
      <c s="64" r="BU252">
        <v>806.325622999999</v>
      </c>
      <c s="64" r="BV252">
        <v>2201.400607</v>
      </c>
      <c s="64" r="BW252">
        <v>474.651995</v>
      </c>
      <c s="64" r="BX252">
        <v>2252.451923</v>
      </c>
      <c s="64" r="BY252">
        <v>2574.56426599999</v>
      </c>
      <c s="64" r="BZ252">
        <v>2688.0376</v>
      </c>
      <c s="64" r="CA252">
        <v>0.0</v>
      </c>
      <c s="64" r="CB252">
        <v>24.406721</v>
      </c>
      <c s="64" r="CC252">
        <v>41.728821</v>
      </c>
      <c s="64" r="CD252">
        <v>142.781714999999</v>
      </c>
      <c s="64" r="CE252">
        <v>438.937043</v>
      </c>
      <c s="64" r="CF252">
        <v>416.310082</v>
      </c>
      <c s="64" r="CG252">
        <v>0.0</v>
      </c>
      <c s="64" r="CH252">
        <v>1623.873217</v>
      </c>
      <c s="64" r="CI252">
        <v>7825.561799</v>
      </c>
      <c s="64" r="CJ252">
        <v>2.823861</v>
      </c>
      <c s="64" r="CK252">
        <v>336.809893999999</v>
      </c>
      <c s="64" r="CL252">
        <v>388.056473999999</v>
      </c>
      <c s="64" r="CM252">
        <v>1279.95609399999</v>
      </c>
      <c s="64" r="CN252">
        <v>2091.03188499999</v>
      </c>
      <c s="64" r="CO252">
        <v>1991.716467</v>
      </c>
      <c s="64" r="CP252">
        <v>40.1860339999999</v>
      </c>
      <c s="64" r="CQ252">
        <v>1694.98109</v>
      </c>
      <c s="64" r="CR252">
        <v>5394.867677</v>
      </c>
      <c s="64" r="CS252">
        <v>2.10926599999999</v>
      </c>
      <c s="64" r="CT252">
        <v>48.778399</v>
      </c>
      <c s="64" r="CU252">
        <v>104.473007</v>
      </c>
      <c s="64" r="CV252">
        <v>196.829248</v>
      </c>
      <c s="64" r="CW252">
        <v>336.249394999999</v>
      </c>
      <c s="64" r="CX252">
        <v>231.526738999999</v>
      </c>
      <c s="64" r="CY252">
        <v>3889.63242799999</v>
      </c>
      <c s="64" r="CZ252">
        <v>585.269194999999</v>
      </c>
    </row>
    <row customHeight="1" r="253" ht="15.0">
      <c t="s" s="62" r="A253">
        <v>3028</v>
      </c>
      <c t="s" s="62" r="B253">
        <v>3029</v>
      </c>
      <c t="s" s="62" r="C253">
        <v>3030</v>
      </c>
      <c t="s" s="62" r="D253">
        <v>3031</v>
      </c>
      <c t="s" s="62" r="E253">
        <v>3032</v>
      </c>
      <c t="s" s="62" r="F253">
        <v>3033</v>
      </c>
      <c t="s" s="63" r="G253">
        <v>3034</v>
      </c>
      <c t="s" s="62" r="H253">
        <v>3035</v>
      </c>
      <c s="64" r="I253">
        <v>309.0</v>
      </c>
      <c s="64" r="J253">
        <v>310.0</v>
      </c>
      <c s="64" r="K253">
        <v>315.0</v>
      </c>
      <c s="64" r="L253">
        <v>241.0</v>
      </c>
      <c s="64" r="M253">
        <v>209.0</v>
      </c>
      <c s="64" r="N253">
        <v>245.0</v>
      </c>
      <c s="64" r="O253">
        <v>5.89</v>
      </c>
      <c s="64" r="P253">
        <v>46.45098</v>
      </c>
      <c s="64" r="Q253">
        <v>43.4215689999999</v>
      </c>
      <c s="64" r="R253">
        <v>47.4607839999999</v>
      </c>
      <c s="64" r="S253">
        <v>90.8823529999999</v>
      </c>
      <c s="64" r="T253">
        <v>54.529412</v>
      </c>
      <c s="64" r="U253">
        <v>26.254902</v>
      </c>
      <c s="64" r="V253">
        <v>64.0</v>
      </c>
      <c s="64" r="W253">
        <v>51.0</v>
      </c>
      <c s="64" r="X253">
        <v>75.0</v>
      </c>
      <c s="64" r="Y253">
        <v>59.0</v>
      </c>
      <c s="64" r="Z253">
        <v>45.0</v>
      </c>
      <c s="64" r="AA253">
        <v>16.0</v>
      </c>
      <c s="64" r="AB253">
        <v>154.5</v>
      </c>
      <c s="64" r="AC253">
        <v>23.22549</v>
      </c>
      <c s="64" r="AD253">
        <v>26.254902</v>
      </c>
      <c s="64" r="AE253">
        <v>25.2450979999999</v>
      </c>
      <c s="64" r="AF253">
        <v>44.431373</v>
      </c>
      <c s="64" r="AG253">
        <v>25.2450979999999</v>
      </c>
      <c s="64" r="AH253">
        <v>10.098039</v>
      </c>
      <c s="64" r="AI253">
        <v>0.0</v>
      </c>
      <c s="64" r="AJ253">
        <v>34.333333</v>
      </c>
      <c s="64" r="AK253">
        <v>98.960784</v>
      </c>
      <c s="64" r="AL253">
        <v>21.2058819999999</v>
      </c>
      <c s="64" r="AM253">
        <v>154.5</v>
      </c>
      <c s="64" r="AN253">
        <v>23.22549</v>
      </c>
      <c s="64" r="AO253">
        <v>17.166667</v>
      </c>
      <c s="64" r="AP253">
        <v>22.215686</v>
      </c>
      <c s="64" r="AQ253">
        <v>46.45098</v>
      </c>
      <c s="64" r="AR253">
        <v>29.2843139999999</v>
      </c>
      <c s="64" r="AS253">
        <v>15.147059</v>
      </c>
      <c s="64" r="AT253">
        <v>1.00980399999999</v>
      </c>
      <c s="64" r="AU253">
        <v>32.3137249999999</v>
      </c>
      <c s="64" r="AV253">
        <v>93.911765</v>
      </c>
      <c s="64" r="AW253">
        <v>28.2745099999999</v>
      </c>
      <c s="64" r="AX253">
        <v>266.588235</v>
      </c>
      <c s="64" r="AY253">
        <v>16.156863</v>
      </c>
      <c s="64" r="AZ253">
        <v>4.03921599999999</v>
      </c>
      <c s="64" r="BA253">
        <v>32.3137249999999</v>
      </c>
      <c s="64" r="BB253">
        <v>36.352941</v>
      </c>
      <c s="64" r="BC253">
        <v>28.2745099999999</v>
      </c>
      <c s="64" r="BD253">
        <v>56.5490199999999</v>
      </c>
      <c s="64" r="BE253">
        <v>56.5490199999999</v>
      </c>
      <c s="64" r="BF253">
        <v>36.352941</v>
      </c>
      <c s="64" r="BG253">
        <v>248.0</v>
      </c>
      <c s="64" r="BH253">
        <v>121.176471</v>
      </c>
      <c s="64" r="BI253">
        <v>12.117647</v>
      </c>
      <c s="64" r="BJ253">
        <v>0.0</v>
      </c>
      <c s="64" r="BK253">
        <v>20.196078</v>
      </c>
      <c s="64" r="BL253">
        <v>16.156863</v>
      </c>
      <c s="64" r="BM253">
        <v>8.078431</v>
      </c>
      <c s="64" r="BN253">
        <v>44.431373</v>
      </c>
      <c s="64" r="BO253">
        <v>16.156863</v>
      </c>
      <c s="64" r="BP253">
        <v>4.03921599999999</v>
      </c>
      <c s="64" r="BQ253">
        <v>145.411765</v>
      </c>
      <c s="64" r="BR253">
        <v>4.03921599999999</v>
      </c>
      <c s="64" r="BS253">
        <v>4.03921599999999</v>
      </c>
      <c s="64" r="BT253">
        <v>12.117647</v>
      </c>
      <c s="64" r="BU253">
        <v>20.196078</v>
      </c>
      <c s="64" r="BV253">
        <v>20.196078</v>
      </c>
      <c s="64" r="BW253">
        <v>12.117647</v>
      </c>
      <c s="64" r="BX253">
        <v>40.3921569999999</v>
      </c>
      <c s="64" r="BY253">
        <v>32.3137249999999</v>
      </c>
      <c s="64" r="BZ253">
        <v>48.4705879999999</v>
      </c>
      <c s="64" r="CA253">
        <v>0.0</v>
      </c>
      <c s="64" r="CB253">
        <v>0.0</v>
      </c>
      <c s="64" r="CC253">
        <v>0.0</v>
      </c>
      <c s="64" r="CD253">
        <v>0.0</v>
      </c>
      <c s="64" r="CE253">
        <v>0.0</v>
      </c>
      <c s="64" r="CF253">
        <v>16.156863</v>
      </c>
      <c s="64" r="CG253">
        <v>0.0</v>
      </c>
      <c s="64" r="CH253">
        <v>32.3137249999999</v>
      </c>
      <c s="64" r="CI253">
        <v>117.137255</v>
      </c>
      <c s="64" r="CJ253">
        <v>4.03921599999999</v>
      </c>
      <c s="64" r="CK253">
        <v>4.03921599999999</v>
      </c>
      <c s="64" r="CL253">
        <v>16.156863</v>
      </c>
      <c s="64" r="CM253">
        <v>36.352941</v>
      </c>
      <c s="64" r="CN253">
        <v>20.196078</v>
      </c>
      <c s="64" r="CO253">
        <v>32.3137249999999</v>
      </c>
      <c s="64" r="CP253">
        <v>0.0</v>
      </c>
      <c s="64" r="CQ253">
        <v>4.03921599999999</v>
      </c>
      <c s="64" r="CR253">
        <v>100.980391999999</v>
      </c>
      <c s="64" r="CS253">
        <v>12.117647</v>
      </c>
      <c s="64" r="CT253">
        <v>0.0</v>
      </c>
      <c s="64" r="CU253">
        <v>16.156863</v>
      </c>
      <c s="64" r="CV253">
        <v>0.0</v>
      </c>
      <c s="64" r="CW253">
        <v>8.078431</v>
      </c>
      <c s="64" r="CX253">
        <v>8.078431</v>
      </c>
      <c s="64" r="CY253">
        <v>56.5490199999999</v>
      </c>
      <c s="64" r="CZ253">
        <v>0.0</v>
      </c>
    </row>
    <row customHeight="1" r="254" ht="15.0">
      <c t="s" s="62" r="A254">
        <v>3036</v>
      </c>
      <c t="s" s="62" r="B254">
        <v>3037</v>
      </c>
      <c t="s" s="62" r="C254">
        <v>3038</v>
      </c>
      <c t="s" s="62" r="D254">
        <v>3039</v>
      </c>
      <c t="s" s="62" r="E254">
        <v>3040</v>
      </c>
      <c t="s" s="62" r="F254">
        <v>3041</v>
      </c>
      <c t="s" s="63" r="G254">
        <v>3042</v>
      </c>
      <c t="s" s="62" r="H254">
        <v>3043</v>
      </c>
      <c s="64" r="I254">
        <v>709.0</v>
      </c>
      <c s="64" r="J254">
        <v>540.0</v>
      </c>
      <c s="64" r="K254">
        <v>425.0</v>
      </c>
      <c s="64" r="L254">
        <v>300.0</v>
      </c>
      <c s="64" r="M254">
        <v>228.0</v>
      </c>
      <c s="64" r="N254">
        <v>307.0</v>
      </c>
      <c s="64" r="O254">
        <v>39.24</v>
      </c>
      <c s="64" r="P254">
        <v>169.193182</v>
      </c>
      <c s="64" r="Q254">
        <v>129.916192999999</v>
      </c>
      <c s="64" r="R254">
        <v>181.278409</v>
      </c>
      <c s="64" r="S254">
        <v>117.830966</v>
      </c>
      <c s="64" r="T254">
        <v>72.511364</v>
      </c>
      <c s="64" r="U254">
        <v>38.269886</v>
      </c>
      <c s="64" r="V254">
        <v>143.0</v>
      </c>
      <c s="64" r="W254">
        <v>90.0</v>
      </c>
      <c s="64" r="X254">
        <v>140.0</v>
      </c>
      <c s="64" r="Y254">
        <v>79.0</v>
      </c>
      <c s="64" r="Z254">
        <v>60.0</v>
      </c>
      <c s="64" r="AA254">
        <v>28.0</v>
      </c>
      <c s="64" r="AB254">
        <v>344.428976999999</v>
      </c>
      <c s="64" r="AC254">
        <v>76.5397729999999</v>
      </c>
      <c s="64" r="AD254">
        <v>67.475852</v>
      </c>
      <c s="64" r="AE254">
        <v>97.6889199999999</v>
      </c>
      <c s="64" r="AF254">
        <v>55.390625</v>
      </c>
      <c s="64" r="AG254">
        <v>35.2485799999999</v>
      </c>
      <c s="64" r="AH254">
        <v>10.071023</v>
      </c>
      <c s="64" r="AI254">
        <v>2.014205</v>
      </c>
      <c s="64" r="AJ254">
        <v>108.767045</v>
      </c>
      <c s="64" r="AK254">
        <v>204.441761</v>
      </c>
      <c s="64" r="AL254">
        <v>31.22017</v>
      </c>
      <c s="64" r="AM254">
        <v>364.571023</v>
      </c>
      <c s="64" r="AN254">
        <v>92.6534089999999</v>
      </c>
      <c s="64" r="AO254">
        <v>62.4403409999999</v>
      </c>
      <c s="64" r="AP254">
        <v>83.589489</v>
      </c>
      <c s="64" r="AQ254">
        <v>62.4403409999999</v>
      </c>
      <c s="64" r="AR254">
        <v>37.262784</v>
      </c>
      <c s="64" r="AS254">
        <v>22.15625</v>
      </c>
      <c s="64" r="AT254">
        <v>4.02840899999999</v>
      </c>
      <c s="64" r="AU254">
        <v>117.830966</v>
      </c>
      <c s="64" r="AV254">
        <v>197.392045</v>
      </c>
      <c s="64" r="AW254">
        <v>49.348011</v>
      </c>
      <c s="64" r="AX254">
        <v>559.948863999999</v>
      </c>
      <c s="64" r="AY254">
        <v>8.05681799999999</v>
      </c>
      <c s="64" r="AZ254">
        <v>48.340909</v>
      </c>
      <c s="64" r="BA254">
        <v>24.170455</v>
      </c>
      <c s="64" r="BB254">
        <v>52.369318</v>
      </c>
      <c s="64" r="BC254">
        <v>92.6534089999999</v>
      </c>
      <c s="64" r="BD254">
        <v>120.852273</v>
      </c>
      <c s="64" r="BE254">
        <v>116.823864</v>
      </c>
      <c s="64" r="BF254">
        <v>96.681818</v>
      </c>
      <c s="64" r="BG254">
        <v>408.0</v>
      </c>
      <c s="64" r="BH254">
        <v>265.875</v>
      </c>
      <c s="64" r="BI254">
        <v>8.05681799999999</v>
      </c>
      <c s="64" r="BJ254">
        <v>28.198864</v>
      </c>
      <c s="64" r="BK254">
        <v>16.113636</v>
      </c>
      <c s="64" r="BL254">
        <v>20.142045</v>
      </c>
      <c s="64" r="BM254">
        <v>16.113636</v>
      </c>
      <c s="64" r="BN254">
        <v>92.6534089999999</v>
      </c>
      <c s="64" r="BO254">
        <v>48.340909</v>
      </c>
      <c s="64" r="BP254">
        <v>36.255682</v>
      </c>
      <c s="64" r="BQ254">
        <v>294.073864</v>
      </c>
      <c s="64" r="BR254">
        <v>0.0</v>
      </c>
      <c s="64" r="BS254">
        <v>20.142045</v>
      </c>
      <c s="64" r="BT254">
        <v>8.05681799999999</v>
      </c>
      <c s="64" r="BU254">
        <v>32.2272729999999</v>
      </c>
      <c s="64" r="BV254">
        <v>76.5397729999999</v>
      </c>
      <c s="64" r="BW254">
        <v>28.198864</v>
      </c>
      <c s="64" r="BX254">
        <v>68.482955</v>
      </c>
      <c s="64" r="BY254">
        <v>60.426136</v>
      </c>
      <c s="64" r="BZ254">
        <v>92.6534089999999</v>
      </c>
      <c s="64" r="CA254">
        <v>0.0</v>
      </c>
      <c s="64" r="CB254">
        <v>0.0</v>
      </c>
      <c s="64" r="CC254">
        <v>0.0</v>
      </c>
      <c s="64" r="CD254">
        <v>4.02840899999999</v>
      </c>
      <c s="64" r="CE254">
        <v>20.142045</v>
      </c>
      <c s="64" r="CF254">
        <v>20.142045</v>
      </c>
      <c s="64" r="CG254">
        <v>0.0</v>
      </c>
      <c s="64" r="CH254">
        <v>48.340909</v>
      </c>
      <c s="64" r="CI254">
        <v>314.215909</v>
      </c>
      <c s="64" r="CJ254">
        <v>8.05681799999999</v>
      </c>
      <c s="64" r="CK254">
        <v>44.3125</v>
      </c>
      <c s="64" r="CL254">
        <v>12.085227</v>
      </c>
      <c s="64" r="CM254">
        <v>44.3125</v>
      </c>
      <c s="64" r="CN254">
        <v>68.482955</v>
      </c>
      <c s="64" r="CO254">
        <v>96.681818</v>
      </c>
      <c s="64" r="CP254">
        <v>0.0</v>
      </c>
      <c s="64" r="CQ254">
        <v>40.2840909999999</v>
      </c>
      <c s="64" r="CR254">
        <v>153.079545</v>
      </c>
      <c s="64" r="CS254">
        <v>0.0</v>
      </c>
      <c s="64" r="CT254">
        <v>4.02840899999999</v>
      </c>
      <c s="64" r="CU254">
        <v>12.085227</v>
      </c>
      <c s="64" r="CV254">
        <v>4.02840899999999</v>
      </c>
      <c s="64" r="CW254">
        <v>4.02840899999999</v>
      </c>
      <c s="64" r="CX254">
        <v>4.02840899999999</v>
      </c>
      <c s="64" r="CY254">
        <v>116.823864</v>
      </c>
      <c s="64" r="CZ254">
        <v>8.05681799999999</v>
      </c>
    </row>
    <row customHeight="1" r="255" ht="15.0">
      <c t="s" s="62" r="A255">
        <v>3044</v>
      </c>
      <c t="s" s="62" r="B255">
        <v>3045</v>
      </c>
      <c t="s" s="62" r="C255">
        <v>3046</v>
      </c>
      <c t="s" s="62" r="D255">
        <v>3047</v>
      </c>
      <c t="s" s="62" r="E255">
        <v>3048</v>
      </c>
      <c t="s" s="62" r="F255">
        <v>3049</v>
      </c>
      <c t="s" s="63" r="G255">
        <v>3050</v>
      </c>
      <c t="s" s="62" r="H255">
        <v>3051</v>
      </c>
      <c s="64" r="I255">
        <v>655.0</v>
      </c>
      <c s="64" r="J255">
        <v>442.0</v>
      </c>
      <c s="64" r="K255">
        <v>348.0</v>
      </c>
      <c s="64" r="L255">
        <v>291.0</v>
      </c>
      <c s="64" r="M255">
        <v>239.0</v>
      </c>
      <c s="64" r="N255">
        <v>171.0</v>
      </c>
      <c s="64" r="O255">
        <v>4.87</v>
      </c>
      <c s="64" r="P255">
        <v>154.596273</v>
      </c>
      <c s="64" r="Q255">
        <v>73.229814</v>
      </c>
      <c s="64" r="R255">
        <v>179.006211</v>
      </c>
      <c s="64" r="S255">
        <v>139.340061999999</v>
      </c>
      <c s="64" r="T255">
        <v>73.229814</v>
      </c>
      <c s="64" r="U255">
        <v>35.5978259999999</v>
      </c>
      <c s="64" r="V255">
        <v>100.0</v>
      </c>
      <c s="64" r="W255">
        <v>63.0</v>
      </c>
      <c s="64" r="X255">
        <v>129.0</v>
      </c>
      <c s="64" r="Y255">
        <v>89.0</v>
      </c>
      <c s="64" r="Z255">
        <v>47.0</v>
      </c>
      <c s="64" r="AA255">
        <v>14.0</v>
      </c>
      <c s="64" r="AB255">
        <v>329.534160999999</v>
      </c>
      <c s="64" r="AC255">
        <v>78.315217</v>
      </c>
      <c s="64" r="AD255">
        <v>33.563665</v>
      </c>
      <c s="64" r="AE255">
        <v>83.400621</v>
      </c>
      <c s="64" r="AF255">
        <v>79.3322979999999</v>
      </c>
      <c s="64" r="AG255">
        <v>36.614907</v>
      </c>
      <c s="64" r="AH255">
        <v>17.2903729999999</v>
      </c>
      <c s="64" r="AI255">
        <v>1.01708099999999</v>
      </c>
      <c s="64" r="AJ255">
        <v>96.6226709999999</v>
      </c>
      <c s="64" r="AK255">
        <v>197.313664999999</v>
      </c>
      <c s="64" r="AL255">
        <v>35.5978259999999</v>
      </c>
      <c s="64" r="AM255">
        <v>325.465839</v>
      </c>
      <c s="64" r="AN255">
        <v>76.281056</v>
      </c>
      <c s="64" r="AO255">
        <v>39.6661489999999</v>
      </c>
      <c s="64" r="AP255">
        <v>95.60559</v>
      </c>
      <c s="64" r="AQ255">
        <v>60.007764</v>
      </c>
      <c s="64" r="AR255">
        <v>36.614907</v>
      </c>
      <c s="64" r="AS255">
        <v>17.2903729999999</v>
      </c>
      <c s="64" r="AT255">
        <v>0.0</v>
      </c>
      <c s="64" r="AU255">
        <v>99.6739129999999</v>
      </c>
      <c s="64" r="AV255">
        <v>193.245341999999</v>
      </c>
      <c s="64" r="AW255">
        <v>32.546584</v>
      </c>
      <c s="64" r="AX255">
        <v>504.47205</v>
      </c>
      <c s="64" r="AY255">
        <v>0.0</v>
      </c>
      <c s="64" r="AZ255">
        <v>20.341615</v>
      </c>
      <c s="64" r="BA255">
        <v>36.614907</v>
      </c>
      <c s="64" r="BB255">
        <v>117.981365999999</v>
      </c>
      <c s="64" r="BC255">
        <v>89.503106</v>
      </c>
      <c s="64" r="BD255">
        <v>65.093168</v>
      </c>
      <c s="64" r="BE255">
        <v>109.84472</v>
      </c>
      <c s="64" r="BF255">
        <v>65.093168</v>
      </c>
      <c s="64" r="BG255">
        <v>348.0</v>
      </c>
      <c s="64" r="BH255">
        <v>256.304348</v>
      </c>
      <c s="64" r="BI255">
        <v>0.0</v>
      </c>
      <c s="64" r="BJ255">
        <v>20.341615</v>
      </c>
      <c s="64" r="BK255">
        <v>16.273292</v>
      </c>
      <c s="64" r="BL255">
        <v>73.229814</v>
      </c>
      <c s="64" r="BM255">
        <v>16.273292</v>
      </c>
      <c s="64" r="BN255">
        <v>56.956522</v>
      </c>
      <c s="64" r="BO255">
        <v>52.888199</v>
      </c>
      <c s="64" r="BP255">
        <v>20.341615</v>
      </c>
      <c s="64" r="BQ255">
        <v>248.167701999999</v>
      </c>
      <c s="64" r="BR255">
        <v>0.0</v>
      </c>
      <c s="64" r="BS255">
        <v>0.0</v>
      </c>
      <c s="64" r="BT255">
        <v>20.341615</v>
      </c>
      <c s="64" r="BU255">
        <v>44.751553</v>
      </c>
      <c s="64" r="BV255">
        <v>73.229814</v>
      </c>
      <c s="64" r="BW255">
        <v>8.136646</v>
      </c>
      <c s="64" r="BX255">
        <v>56.956522</v>
      </c>
      <c s="64" r="BY255">
        <v>44.751553</v>
      </c>
      <c s="64" r="BZ255">
        <v>56.956522</v>
      </c>
      <c s="64" r="CA255">
        <v>0.0</v>
      </c>
      <c s="64" r="CB255">
        <v>0.0</v>
      </c>
      <c s="64" r="CC255">
        <v>0.0</v>
      </c>
      <c s="64" r="CD255">
        <v>0.0</v>
      </c>
      <c s="64" r="CE255">
        <v>0.0</v>
      </c>
      <c s="64" r="CF255">
        <v>12.204969</v>
      </c>
      <c s="64" r="CG255">
        <v>0.0</v>
      </c>
      <c s="64" r="CH255">
        <v>44.751553</v>
      </c>
      <c s="64" r="CI255">
        <v>288.850932</v>
      </c>
      <c s="64" r="CJ255">
        <v>0.0</v>
      </c>
      <c s="64" r="CK255">
        <v>12.204969</v>
      </c>
      <c s="64" r="CL255">
        <v>28.478261</v>
      </c>
      <c s="64" r="CM255">
        <v>105.776398</v>
      </c>
      <c s="64" r="CN255">
        <v>73.229814</v>
      </c>
      <c s="64" r="CO255">
        <v>48.819876</v>
      </c>
      <c s="64" r="CP255">
        <v>0.0</v>
      </c>
      <c s="64" r="CQ255">
        <v>20.341615</v>
      </c>
      <c s="64" r="CR255">
        <v>158.664595999999</v>
      </c>
      <c s="64" r="CS255">
        <v>0.0</v>
      </c>
      <c s="64" r="CT255">
        <v>8.136646</v>
      </c>
      <c s="64" r="CU255">
        <v>8.136646</v>
      </c>
      <c s="64" r="CV255">
        <v>12.204969</v>
      </c>
      <c s="64" r="CW255">
        <v>16.273292</v>
      </c>
      <c s="64" r="CX255">
        <v>4.068323</v>
      </c>
      <c s="64" r="CY255">
        <v>109.84472</v>
      </c>
      <c s="64" r="CZ255">
        <v>0.0</v>
      </c>
    </row>
    <row customHeight="1" r="256" ht="15.0">
      <c t="s" s="62" r="A256">
        <v>3052</v>
      </c>
      <c t="s" s="62" r="B256">
        <v>3053</v>
      </c>
      <c t="s" s="62" r="C256">
        <v>3054</v>
      </c>
      <c t="s" s="62" r="D256">
        <v>3055</v>
      </c>
      <c t="s" s="62" r="E256">
        <v>3056</v>
      </c>
      <c t="s" s="62" r="F256">
        <v>3057</v>
      </c>
      <c t="s" s="63" r="G256">
        <v>3058</v>
      </c>
      <c t="s" s="62" r="H256">
        <v>3059</v>
      </c>
      <c s="64" r="I256">
        <v>1099.0</v>
      </c>
      <c s="64" r="J256">
        <v>939.0</v>
      </c>
      <c s="64" r="K256">
        <v>990.0</v>
      </c>
      <c s="64" r="L256">
        <v>981.0</v>
      </c>
      <c s="64" r="M256">
        <v>966.0</v>
      </c>
      <c s="64" r="N256">
        <v>890.0</v>
      </c>
      <c s="64" r="O256">
        <v>9.57</v>
      </c>
      <c s="64" r="P256">
        <v>240.286585</v>
      </c>
      <c s="64" r="Q256">
        <v>132.109756</v>
      </c>
      <c s="64" r="R256">
        <v>246.030487999999</v>
      </c>
      <c s="64" r="S256">
        <v>203.908537</v>
      </c>
      <c s="64" r="T256">
        <v>169.445122</v>
      </c>
      <c s="64" r="U256">
        <v>107.219511999999</v>
      </c>
      <c s="64" r="V256">
        <v>156.0</v>
      </c>
      <c s="64" r="W256">
        <v>154.0</v>
      </c>
      <c s="64" r="X256">
        <v>183.0</v>
      </c>
      <c s="64" r="Y256">
        <v>200.0</v>
      </c>
      <c s="64" r="Z256">
        <v>184.0</v>
      </c>
      <c s="64" r="AA256">
        <v>62.0</v>
      </c>
      <c s="64" r="AB256">
        <v>542.798779999999</v>
      </c>
      <c s="64" r="AC256">
        <v>135.939023999999</v>
      </c>
      <c s="64" r="AD256">
        <v>65.0975609999999</v>
      </c>
      <c s="64" r="AE256">
        <v>125.408537</v>
      </c>
      <c s="64" r="AF256">
        <v>89.9878049999999</v>
      </c>
      <c s="64" r="AG256">
        <v>85.20122</v>
      </c>
      <c s="64" r="AH256">
        <v>40.207317</v>
      </c>
      <c s="64" r="AI256">
        <v>0.957316999999999</v>
      </c>
      <c s="64" r="AJ256">
        <v>151.256098</v>
      </c>
      <c s="64" r="AK256">
        <v>298.682927</v>
      </c>
      <c s="64" r="AL256">
        <v>92.859756</v>
      </c>
      <c s="64" r="AM256">
        <v>556.20122</v>
      </c>
      <c s="64" r="AN256">
        <v>104.347561</v>
      </c>
      <c s="64" r="AO256">
        <v>67.012195</v>
      </c>
      <c s="64" r="AP256">
        <v>120.621951</v>
      </c>
      <c s="64" r="AQ256">
        <v>113.920732</v>
      </c>
      <c s="64" r="AR256">
        <v>84.243902</v>
      </c>
      <c s="64" r="AS256">
        <v>63.1829269999999</v>
      </c>
      <c s="64" r="AT256">
        <v>2.871951</v>
      </c>
      <c s="64" r="AU256">
        <v>128.280487999999</v>
      </c>
      <c s="64" r="AV256">
        <v>314.957316999999</v>
      </c>
      <c s="64" r="AW256">
        <v>112.963415</v>
      </c>
      <c s="64" r="AX256">
        <v>857.756097999999</v>
      </c>
      <c s="64" r="AY256">
        <v>22.97561</v>
      </c>
      <c s="64" r="AZ256">
        <v>34.4634149999999</v>
      </c>
      <c s="64" r="BA256">
        <v>57.439024</v>
      </c>
      <c s="64" r="BB256">
        <v>137.853658999999</v>
      </c>
      <c s="64" r="BC256">
        <v>126.365854</v>
      </c>
      <c s="64" r="BD256">
        <v>103.390244</v>
      </c>
      <c s="64" r="BE256">
        <v>275.707316999999</v>
      </c>
      <c s="64" r="BF256">
        <v>99.5609759999999</v>
      </c>
      <c s="64" r="BG256">
        <v>744.0</v>
      </c>
      <c s="64" r="BH256">
        <v>413.560975999999</v>
      </c>
      <c s="64" r="BI256">
        <v>19.146341</v>
      </c>
      <c s="64" r="BJ256">
        <v>22.97561</v>
      </c>
      <c s="64" r="BK256">
        <v>34.4634149999999</v>
      </c>
      <c s="64" r="BL256">
        <v>53.6097559999999</v>
      </c>
      <c s="64" r="BM256">
        <v>26.8048779999999</v>
      </c>
      <c s="64" r="BN256">
        <v>72.7560979999999</v>
      </c>
      <c s="64" r="BO256">
        <v>145.512194999999</v>
      </c>
      <c s="64" r="BP256">
        <v>38.2926829999999</v>
      </c>
      <c s="64" r="BQ256">
        <v>444.195122</v>
      </c>
      <c s="64" r="BR256">
        <v>3.82926799999999</v>
      </c>
      <c s="64" r="BS256">
        <v>11.487805</v>
      </c>
      <c s="64" r="BT256">
        <v>22.97561</v>
      </c>
      <c s="64" r="BU256">
        <v>84.243902</v>
      </c>
      <c s="64" r="BV256">
        <v>99.5609759999999</v>
      </c>
      <c s="64" r="BW256">
        <v>30.634146</v>
      </c>
      <c s="64" r="BX256">
        <v>130.195122</v>
      </c>
      <c s="64" r="BY256">
        <v>61.268293</v>
      </c>
      <c s="64" r="BZ256">
        <v>65.0975609999999</v>
      </c>
      <c s="64" r="CA256">
        <v>0.0</v>
      </c>
      <c s="64" r="CB256">
        <v>0.0</v>
      </c>
      <c s="64" r="CC256">
        <v>0.0</v>
      </c>
      <c s="64" r="CD256">
        <v>3.82926799999999</v>
      </c>
      <c s="64" r="CE256">
        <v>11.487805</v>
      </c>
      <c s="64" r="CF256">
        <v>11.487805</v>
      </c>
      <c s="64" r="CG256">
        <v>0.0</v>
      </c>
      <c s="64" r="CH256">
        <v>38.2926829999999</v>
      </c>
      <c s="64" r="CI256">
        <v>425.04878</v>
      </c>
      <c s="64" r="CJ256">
        <v>3.82926799999999</v>
      </c>
      <c s="64" r="CK256">
        <v>30.634146</v>
      </c>
      <c s="64" r="CL256">
        <v>53.6097559999999</v>
      </c>
      <c s="64" r="CM256">
        <v>114.878049</v>
      </c>
      <c s="64" r="CN256">
        <v>91.902439</v>
      </c>
      <c s="64" r="CO256">
        <v>84.243902</v>
      </c>
      <c s="64" r="CP256">
        <v>3.82926799999999</v>
      </c>
      <c s="64" r="CQ256">
        <v>42.121951</v>
      </c>
      <c s="64" r="CR256">
        <v>367.609756</v>
      </c>
      <c s="64" r="CS256">
        <v>19.146341</v>
      </c>
      <c s="64" r="CT256">
        <v>3.82926799999999</v>
      </c>
      <c s="64" r="CU256">
        <v>3.82926799999999</v>
      </c>
      <c s="64" r="CV256">
        <v>19.146341</v>
      </c>
      <c s="64" r="CW256">
        <v>22.97561</v>
      </c>
      <c s="64" r="CX256">
        <v>7.65853699999999</v>
      </c>
      <c s="64" r="CY256">
        <v>271.878048999999</v>
      </c>
      <c s="64" r="CZ256">
        <v>19.146341</v>
      </c>
    </row>
    <row customHeight="1" r="257" ht="15.0">
      <c t="s" s="62" r="A257">
        <v>3060</v>
      </c>
      <c t="s" s="62" r="B257">
        <v>3061</v>
      </c>
      <c t="s" s="62" r="C257">
        <v>3062</v>
      </c>
      <c t="s" s="62" r="D257">
        <v>3063</v>
      </c>
      <c t="s" s="62" r="E257">
        <v>3064</v>
      </c>
      <c t="s" s="62" r="F257">
        <v>3065</v>
      </c>
      <c t="s" s="63" r="G257">
        <v>3066</v>
      </c>
      <c t="s" s="62" r="H257">
        <v>3067</v>
      </c>
      <c s="64" r="I257">
        <v>471.0</v>
      </c>
      <c s="64" r="J257">
        <v>335.0</v>
      </c>
      <c s="64" r="K257">
        <v>319.0</v>
      </c>
      <c s="64" r="L257">
        <v>280.0</v>
      </c>
      <c s="64" r="M257">
        <v>293.0</v>
      </c>
      <c s="64" r="N257">
        <v>323.0</v>
      </c>
      <c s="64" r="O257">
        <v>5.32</v>
      </c>
      <c s="64" r="P257">
        <v>105.245575</v>
      </c>
      <c s="64" r="Q257">
        <v>58.353982</v>
      </c>
      <c s="64" r="R257">
        <v>98.993363</v>
      </c>
      <c s="64" r="S257">
        <v>96.9092919999999</v>
      </c>
      <c s="64" r="T257">
        <v>51.059735</v>
      </c>
      <c s="64" r="U257">
        <v>60.4380529999999</v>
      </c>
      <c s="64" r="V257">
        <v>55.0</v>
      </c>
      <c s="64" r="W257">
        <v>58.0</v>
      </c>
      <c s="64" r="X257">
        <v>60.0</v>
      </c>
      <c s="64" r="Y257">
        <v>65.0</v>
      </c>
      <c s="64" r="Z257">
        <v>67.0</v>
      </c>
      <c s="64" r="AA257">
        <v>30.0</v>
      </c>
      <c s="64" r="AB257">
        <v>232.373894</v>
      </c>
      <c s="64" r="AC257">
        <v>51.059735</v>
      </c>
      <c s="64" r="AD257">
        <v>30.219027</v>
      </c>
      <c s="64" r="AE257">
        <v>47.9336279999999</v>
      </c>
      <c s="64" r="AF257">
        <v>50.017699</v>
      </c>
      <c s="64" r="AG257">
        <v>23.9668139999999</v>
      </c>
      <c s="64" r="AH257">
        <v>27.0929199999999</v>
      </c>
      <c s="64" r="AI257">
        <v>2.08407099999999</v>
      </c>
      <c s="64" r="AJ257">
        <v>65.6482299999999</v>
      </c>
      <c s="64" r="AK257">
        <v>125.044248</v>
      </c>
      <c s="64" r="AL257">
        <v>41.6814159999999</v>
      </c>
      <c s="64" r="AM257">
        <v>238.626105999999</v>
      </c>
      <c s="64" r="AN257">
        <v>54.185841</v>
      </c>
      <c s="64" r="AO257">
        <v>28.1349559999999</v>
      </c>
      <c s="64" r="AP257">
        <v>51.059735</v>
      </c>
      <c s="64" r="AQ257">
        <v>46.891593</v>
      </c>
      <c s="64" r="AR257">
        <v>27.0929199999999</v>
      </c>
      <c s="64" r="AS257">
        <v>31.2610619999999</v>
      </c>
      <c s="64" r="AT257">
        <v>0.0</v>
      </c>
      <c s="64" r="AU257">
        <v>64.606195</v>
      </c>
      <c s="64" r="AV257">
        <v>127.128319</v>
      </c>
      <c s="64" r="AW257">
        <v>46.891593</v>
      </c>
      <c s="64" r="AX257">
        <v>370.964602</v>
      </c>
      <c s="64" r="AY257">
        <v>29.176991</v>
      </c>
      <c s="64" r="AZ257">
        <v>25.0088499999999</v>
      </c>
      <c s="64" r="BA257">
        <v>29.176991</v>
      </c>
      <c s="64" r="BB257">
        <v>29.176991</v>
      </c>
      <c s="64" r="BC257">
        <v>37.513274</v>
      </c>
      <c s="64" r="BD257">
        <v>58.353982</v>
      </c>
      <c s="64" r="BE257">
        <v>104.20354</v>
      </c>
      <c s="64" r="BF257">
        <v>58.353982</v>
      </c>
      <c s="64" r="BG257">
        <v>280.0</v>
      </c>
      <c s="64" r="BH257">
        <v>200.070796</v>
      </c>
      <c s="64" r="BI257">
        <v>8.33628299999999</v>
      </c>
      <c s="64" r="BJ257">
        <v>16.672566</v>
      </c>
      <c s="64" r="BK257">
        <v>20.8407079999999</v>
      </c>
      <c s="64" r="BL257">
        <v>16.672566</v>
      </c>
      <c s="64" r="BM257">
        <v>8.33628299999999</v>
      </c>
      <c s="64" r="BN257">
        <v>37.513274</v>
      </c>
      <c s="64" r="BO257">
        <v>66.6902649999999</v>
      </c>
      <c s="64" r="BP257">
        <v>25.0088499999999</v>
      </c>
      <c s="64" r="BQ257">
        <v>170.893804999999</v>
      </c>
      <c s="64" r="BR257">
        <v>20.8407079999999</v>
      </c>
      <c s="64" r="BS257">
        <v>8.33628299999999</v>
      </c>
      <c s="64" r="BT257">
        <v>8.33628299999999</v>
      </c>
      <c s="64" r="BU257">
        <v>12.5044249999999</v>
      </c>
      <c s="64" r="BV257">
        <v>29.176991</v>
      </c>
      <c s="64" r="BW257">
        <v>20.8407079999999</v>
      </c>
      <c s="64" r="BX257">
        <v>37.513274</v>
      </c>
      <c s="64" r="BY257">
        <v>33.3451329999999</v>
      </c>
      <c s="64" r="BZ257">
        <v>41.6814159999999</v>
      </c>
      <c s="64" r="CA257">
        <v>4.16814199999999</v>
      </c>
      <c s="64" r="CB257">
        <v>0.0</v>
      </c>
      <c s="64" r="CC257">
        <v>0.0</v>
      </c>
      <c s="64" r="CD257">
        <v>0.0</v>
      </c>
      <c s="64" r="CE257">
        <v>0.0</v>
      </c>
      <c s="64" r="CF257">
        <v>4.16814199999999</v>
      </c>
      <c s="64" r="CG257">
        <v>0.0</v>
      </c>
      <c s="64" r="CH257">
        <v>33.3451329999999</v>
      </c>
      <c s="64" r="CI257">
        <v>183.39823</v>
      </c>
      <c s="64" r="CJ257">
        <v>16.672566</v>
      </c>
      <c s="64" r="CK257">
        <v>20.8407079999999</v>
      </c>
      <c s="64" r="CL257">
        <v>20.8407079999999</v>
      </c>
      <c s="64" r="CM257">
        <v>29.176991</v>
      </c>
      <c s="64" r="CN257">
        <v>29.176991</v>
      </c>
      <c s="64" r="CO257">
        <v>45.849558</v>
      </c>
      <c s="64" r="CP257">
        <v>4.16814199999999</v>
      </c>
      <c s="64" r="CQ257">
        <v>16.672566</v>
      </c>
      <c s="64" r="CR257">
        <v>145.884955999999</v>
      </c>
      <c s="64" r="CS257">
        <v>8.33628299999999</v>
      </c>
      <c s="64" r="CT257">
        <v>4.16814199999999</v>
      </c>
      <c s="64" r="CU257">
        <v>8.33628299999999</v>
      </c>
      <c s="64" r="CV257">
        <v>0.0</v>
      </c>
      <c s="64" r="CW257">
        <v>8.33628299999999</v>
      </c>
      <c s="64" r="CX257">
        <v>8.33628299999999</v>
      </c>
      <c s="64" r="CY257">
        <v>100.035398</v>
      </c>
      <c s="64" r="CZ257">
        <v>8.33628299999999</v>
      </c>
    </row>
    <row customHeight="1" r="258" ht="15.0">
      <c t="s" s="62" r="A258">
        <v>3068</v>
      </c>
      <c t="s" s="62" r="B258">
        <v>3069</v>
      </c>
      <c t="s" s="62" r="C258">
        <v>3070</v>
      </c>
      <c t="s" s="62" r="D258">
        <v>3071</v>
      </c>
      <c t="s" s="62" r="E258">
        <v>3072</v>
      </c>
      <c t="s" s="62" r="F258">
        <v>3073</v>
      </c>
      <c t="s" s="63" r="G258">
        <v>3074</v>
      </c>
      <c t="s" s="62" r="H258">
        <v>3075</v>
      </c>
      <c s="64" r="I258">
        <v>215.0</v>
      </c>
      <c s="64" r="J258">
        <v>209.0</v>
      </c>
      <c s="64" r="K258">
        <v>199.0</v>
      </c>
      <c s="64" r="L258">
        <v>188.0</v>
      </c>
      <c s="64" r="M258">
        <v>186.0</v>
      </c>
      <c s="64" r="N258">
        <v>256.0</v>
      </c>
      <c s="64" r="O258">
        <v>66.73</v>
      </c>
      <c s="64" r="P258">
        <v>39.0</v>
      </c>
      <c s="64" r="Q258">
        <v>31.0</v>
      </c>
      <c s="64" r="R258">
        <v>38.0</v>
      </c>
      <c s="64" r="S258">
        <v>58.0</v>
      </c>
      <c s="64" r="T258">
        <v>28.0</v>
      </c>
      <c s="64" r="U258">
        <v>21.0</v>
      </c>
      <c s="64" r="V258">
        <v>50.0</v>
      </c>
      <c s="64" r="W258">
        <v>23.0</v>
      </c>
      <c s="64" r="X258">
        <v>56.0</v>
      </c>
      <c s="64" r="Y258">
        <v>30.0</v>
      </c>
      <c s="64" r="Z258">
        <v>36.0</v>
      </c>
      <c s="64" r="AA258">
        <v>14.0</v>
      </c>
      <c s="64" r="AB258">
        <v>104.0</v>
      </c>
      <c s="64" r="AC258">
        <v>17.0</v>
      </c>
      <c s="64" r="AD258">
        <v>14.0</v>
      </c>
      <c s="64" r="AE258">
        <v>20.0</v>
      </c>
      <c s="64" r="AF258">
        <v>30.0</v>
      </c>
      <c s="64" r="AG258">
        <v>14.0</v>
      </c>
      <c s="64" r="AH258">
        <v>9.0</v>
      </c>
      <c s="64" r="AI258">
        <v>0.0</v>
      </c>
      <c s="64" r="AJ258">
        <v>23.0</v>
      </c>
      <c s="64" r="AK258">
        <v>66.0</v>
      </c>
      <c s="64" r="AL258">
        <v>15.0</v>
      </c>
      <c s="64" r="AM258">
        <v>111.0</v>
      </c>
      <c s="64" r="AN258">
        <v>22.0</v>
      </c>
      <c s="64" r="AO258">
        <v>17.0</v>
      </c>
      <c s="64" r="AP258">
        <v>18.0</v>
      </c>
      <c s="64" r="AQ258">
        <v>28.0</v>
      </c>
      <c s="64" r="AR258">
        <v>14.0</v>
      </c>
      <c s="64" r="AS258">
        <v>12.0</v>
      </c>
      <c s="64" r="AT258">
        <v>0.0</v>
      </c>
      <c s="64" r="AU258">
        <v>28.0</v>
      </c>
      <c s="64" r="AV258">
        <v>63.0</v>
      </c>
      <c s="64" r="AW258">
        <v>20.0</v>
      </c>
      <c s="64" r="AX258">
        <v>188.0</v>
      </c>
      <c s="64" r="AY258">
        <v>0.0</v>
      </c>
      <c s="64" r="AZ258">
        <v>8.0</v>
      </c>
      <c s="64" r="BA258">
        <v>0.0</v>
      </c>
      <c s="64" r="BB258">
        <v>16.0</v>
      </c>
      <c s="64" r="BC258">
        <v>40.0</v>
      </c>
      <c s="64" r="BD258">
        <v>48.0</v>
      </c>
      <c s="64" r="BE258">
        <v>52.0</v>
      </c>
      <c s="64" r="BF258">
        <v>24.0</v>
      </c>
      <c s="64" r="BG258">
        <v>160.0</v>
      </c>
      <c s="64" r="BH258">
        <v>96.0</v>
      </c>
      <c s="64" r="BI258">
        <v>0.0</v>
      </c>
      <c s="64" r="BJ258">
        <v>8.0</v>
      </c>
      <c s="64" r="BK258">
        <v>0.0</v>
      </c>
      <c s="64" r="BL258">
        <v>12.0</v>
      </c>
      <c s="64" r="BM258">
        <v>4.0</v>
      </c>
      <c s="64" r="BN258">
        <v>40.0</v>
      </c>
      <c s="64" r="BO258">
        <v>28.0</v>
      </c>
      <c s="64" r="BP258">
        <v>4.0</v>
      </c>
      <c s="64" r="BQ258">
        <v>92.0</v>
      </c>
      <c s="64" r="BR258">
        <v>0.0</v>
      </c>
      <c s="64" r="BS258">
        <v>0.0</v>
      </c>
      <c s="64" r="BT258">
        <v>0.0</v>
      </c>
      <c s="64" r="BU258">
        <v>4.0</v>
      </c>
      <c s="64" r="BV258">
        <v>36.0</v>
      </c>
      <c s="64" r="BW258">
        <v>8.0</v>
      </c>
      <c s="64" r="BX258">
        <v>24.0</v>
      </c>
      <c s="64" r="BY258">
        <v>20.0</v>
      </c>
      <c s="64" r="BZ258">
        <v>40.0</v>
      </c>
      <c s="64" r="CA258">
        <v>0.0</v>
      </c>
      <c s="64" r="CB258">
        <v>0.0</v>
      </c>
      <c s="64" r="CC258">
        <v>0.0</v>
      </c>
      <c s="64" r="CD258">
        <v>0.0</v>
      </c>
      <c s="64" r="CE258">
        <v>12.0</v>
      </c>
      <c s="64" r="CF258">
        <v>12.0</v>
      </c>
      <c s="64" r="CG258">
        <v>0.0</v>
      </c>
      <c s="64" r="CH258">
        <v>16.0</v>
      </c>
      <c s="64" r="CI258">
        <v>76.0</v>
      </c>
      <c s="64" r="CJ258">
        <v>0.0</v>
      </c>
      <c s="64" r="CK258">
        <v>4.0</v>
      </c>
      <c s="64" r="CL258">
        <v>0.0</v>
      </c>
      <c s="64" r="CM258">
        <v>12.0</v>
      </c>
      <c s="64" r="CN258">
        <v>20.0</v>
      </c>
      <c s="64" r="CO258">
        <v>32.0</v>
      </c>
      <c s="64" r="CP258">
        <v>0.0</v>
      </c>
      <c s="64" r="CQ258">
        <v>8.0</v>
      </c>
      <c s="64" r="CR258">
        <v>72.0</v>
      </c>
      <c s="64" r="CS258">
        <v>0.0</v>
      </c>
      <c s="64" r="CT258">
        <v>4.0</v>
      </c>
      <c s="64" r="CU258">
        <v>0.0</v>
      </c>
      <c s="64" r="CV258">
        <v>4.0</v>
      </c>
      <c s="64" r="CW258">
        <v>8.0</v>
      </c>
      <c s="64" r="CX258">
        <v>4.0</v>
      </c>
      <c s="64" r="CY258">
        <v>52.0</v>
      </c>
      <c s="64" r="CZ258">
        <v>0.0</v>
      </c>
    </row>
    <row customHeight="1" r="259" ht="15.0">
      <c t="s" s="62" r="A259">
        <v>3076</v>
      </c>
      <c t="s" s="62" r="B259">
        <v>3077</v>
      </c>
      <c t="s" s="62" r="C259">
        <v>3078</v>
      </c>
      <c t="s" s="62" r="D259">
        <v>3079</v>
      </c>
      <c t="s" s="62" r="E259">
        <v>3080</v>
      </c>
      <c t="s" s="62" r="F259">
        <v>3081</v>
      </c>
      <c t="s" s="63" r="G259">
        <v>3082</v>
      </c>
      <c t="s" s="62" r="H259">
        <v>3083</v>
      </c>
      <c s="64" r="I259">
        <v>4160.0</v>
      </c>
      <c s="64" r="J259">
        <v>3326.0</v>
      </c>
      <c s="64" r="K259">
        <v>2837.0</v>
      </c>
      <c s="64" r="L259">
        <v>2297.0</v>
      </c>
      <c s="64" r="M259">
        <v>1656.0</v>
      </c>
      <c s="64" r="N259">
        <v>1504.0</v>
      </c>
      <c s="64" r="O259">
        <v>18.69</v>
      </c>
      <c s="64" r="P259">
        <v>868.526812999999</v>
      </c>
      <c s="64" r="Q259">
        <v>656.764075</v>
      </c>
      <c s="64" r="R259">
        <v>1024.920347</v>
      </c>
      <c s="64" r="S259">
        <v>977.215456</v>
      </c>
      <c s="64" r="T259">
        <v>430.772494999999</v>
      </c>
      <c s="64" r="U259">
        <v>201.800814</v>
      </c>
      <c s="64" r="V259">
        <v>735.0</v>
      </c>
      <c s="64" r="W259">
        <v>564.0</v>
      </c>
      <c s="64" r="X259">
        <v>916.0</v>
      </c>
      <c s="64" r="Y259">
        <v>667.0</v>
      </c>
      <c s="64" r="Z259">
        <v>312.0</v>
      </c>
      <c s="64" r="AA259">
        <v>132.0</v>
      </c>
      <c s="64" r="AB259">
        <v>2065.415755</v>
      </c>
      <c s="64" r="AC259">
        <v>433.343817</v>
      </c>
      <c s="64" r="AD259">
        <v>343.049064999999</v>
      </c>
      <c s="64" r="AE259">
        <v>489.470943999999</v>
      </c>
      <c s="64" r="AF259">
        <v>504.177212</v>
      </c>
      <c s="64" r="AG259">
        <v>207.041796</v>
      </c>
      <c s="64" r="AH259">
        <v>83.987047</v>
      </c>
      <c s="64" r="AI259">
        <v>4.345874</v>
      </c>
      <c s="64" r="AJ259">
        <v>564.951972999999</v>
      </c>
      <c s="64" r="AK259">
        <v>1318.73729099999</v>
      </c>
      <c s="64" r="AL259">
        <v>181.726491</v>
      </c>
      <c s="64" r="AM259">
        <v>2094.584245</v>
      </c>
      <c s="64" r="AN259">
        <v>435.182996</v>
      </c>
      <c s="64" r="AO259">
        <v>313.71501</v>
      </c>
      <c s="64" r="AP259">
        <v>535.449402999999</v>
      </c>
      <c s="64" r="AQ259">
        <v>473.038244</v>
      </c>
      <c s="64" r="AR259">
        <v>223.730698999999</v>
      </c>
      <c s="64" r="AS259">
        <v>103.903387</v>
      </c>
      <c s="64" r="AT259">
        <v>9.564507</v>
      </c>
      <c s="64" r="AU259">
        <v>568.921314</v>
      </c>
      <c s="64" r="AV259">
        <v>1303.421683</v>
      </c>
      <c s="64" r="AW259">
        <v>222.241248</v>
      </c>
      <c s="64" r="AX259">
        <v>3263.007431</v>
      </c>
      <c s="64" r="AY259">
        <v>29.292424</v>
      </c>
      <c s="64" r="AZ259">
        <v>147.709314</v>
      </c>
      <c s="64" r="BA259">
        <v>255.78616</v>
      </c>
      <c s="64" r="BB259">
        <v>631.565981999999</v>
      </c>
      <c s="64" r="BC259">
        <v>734.020103999999</v>
      </c>
      <c s="64" r="BD259">
        <v>498.024611999999</v>
      </c>
      <c s="64" r="BE259">
        <v>546.076854</v>
      </c>
      <c s="64" r="BF259">
        <v>420.531979999999</v>
      </c>
      <c s="64" r="BG259">
        <v>2528.0</v>
      </c>
      <c s="64" r="BH259">
        <v>1595.870793</v>
      </c>
      <c s="64" r="BI259">
        <v>25.235741</v>
      </c>
      <c s="64" r="BJ259">
        <v>105.839213</v>
      </c>
      <c s="64" r="BK259">
        <v>150.361036</v>
      </c>
      <c s="64" r="BL259">
        <v>362.959032999999</v>
      </c>
      <c s="64" r="BM259">
        <v>105.602371</v>
      </c>
      <c s="64" r="BN259">
        <v>421.639108</v>
      </c>
      <c s="64" r="BO259">
        <v>278.977329999999</v>
      </c>
      <c s="64" r="BP259">
        <v>145.256960999999</v>
      </c>
      <c s="64" r="BQ259">
        <v>1667.136637</v>
      </c>
      <c s="64" r="BR259">
        <v>4.05668299999999</v>
      </c>
      <c s="64" r="BS259">
        <v>41.8701009999999</v>
      </c>
      <c s="64" r="BT259">
        <v>105.425123</v>
      </c>
      <c s="64" r="BU259">
        <v>268.606948999999</v>
      </c>
      <c s="64" r="BV259">
        <v>628.417734</v>
      </c>
      <c s="64" r="BW259">
        <v>76.3855039999999</v>
      </c>
      <c s="64" r="BX259">
        <v>267.099523999999</v>
      </c>
      <c s="64" r="BY259">
        <v>275.275018999999</v>
      </c>
      <c s="64" r="BZ259">
        <v>492.194127999999</v>
      </c>
      <c s="64" r="CA259">
        <v>0.0</v>
      </c>
      <c s="64" r="CB259">
        <v>0.0</v>
      </c>
      <c s="64" r="CC259">
        <v>8.27445999999999</v>
      </c>
      <c s="64" r="CD259">
        <v>67.943489</v>
      </c>
      <c s="64" r="CE259">
        <v>92.3626299999999</v>
      </c>
      <c s="64" r="CF259">
        <v>75.154656</v>
      </c>
      <c s="64" r="CG259">
        <v>0.0</v>
      </c>
      <c s="64" r="CH259">
        <v>248.458892999999</v>
      </c>
      <c s="64" r="CI259">
        <v>1933.204279</v>
      </c>
      <c s="64" r="CJ259">
        <v>16.550519</v>
      </c>
      <c s="64" r="CK259">
        <v>122.225503</v>
      </c>
      <c s="64" r="CL259">
        <v>234.431357999999</v>
      </c>
      <c s="64" r="CM259">
        <v>529.361527</v>
      </c>
      <c s="64" r="CN259">
        <v>538.876301</v>
      </c>
      <c s="64" r="CO259">
        <v>388.612282999999</v>
      </c>
      <c s="64" r="CP259">
        <v>8.034387</v>
      </c>
      <c s="64" r="CQ259">
        <v>95.112401</v>
      </c>
      <c s="64" r="CR259">
        <v>837.609022999999</v>
      </c>
      <c s="64" r="CS259">
        <v>12.741906</v>
      </c>
      <c s="64" r="CT259">
        <v>25.4838109999999</v>
      </c>
      <c s="64" r="CU259">
        <v>13.080342</v>
      </c>
      <c s="64" r="CV259">
        <v>34.260967</v>
      </c>
      <c s="64" r="CW259">
        <v>102.781173</v>
      </c>
      <c s="64" r="CX259">
        <v>34.2576719999999</v>
      </c>
      <c s="64" r="CY259">
        <v>538.042466999999</v>
      </c>
      <c s="64" r="CZ259">
        <v>76.9606859999999</v>
      </c>
    </row>
    <row customHeight="1" r="260" ht="15.0">
      <c t="s" s="62" r="A260">
        <v>3084</v>
      </c>
      <c t="s" s="62" r="B260">
        <v>3085</v>
      </c>
      <c t="s" s="62" r="C260">
        <v>3086</v>
      </c>
      <c t="s" s="62" r="D260">
        <v>3087</v>
      </c>
      <c t="s" s="62" r="E260">
        <v>3088</v>
      </c>
      <c t="s" s="62" r="F260">
        <v>3089</v>
      </c>
      <c t="s" s="63" r="G260">
        <v>3090</v>
      </c>
      <c t="s" s="62" r="H260">
        <v>3091</v>
      </c>
      <c s="64" r="I260">
        <v>394.0</v>
      </c>
      <c s="64" r="J260">
        <v>300.0</v>
      </c>
      <c s="64" r="K260">
        <v>290.0</v>
      </c>
      <c s="64" r="L260">
        <v>265.0</v>
      </c>
      <c s="64" r="M260">
        <v>240.0</v>
      </c>
      <c s="64" r="N260">
        <v>242.0</v>
      </c>
      <c s="64" r="O260">
        <v>3.66</v>
      </c>
      <c s="64" r="P260">
        <v>76.8543209999999</v>
      </c>
      <c s="64" r="Q260">
        <v>50.587654</v>
      </c>
      <c s="64" r="R260">
        <v>115.767900999999</v>
      </c>
      <c s="64" r="S260">
        <v>73.9358019999999</v>
      </c>
      <c s="64" r="T260">
        <v>43.7777779999999</v>
      </c>
      <c s="64" r="U260">
        <v>33.076543</v>
      </c>
      <c s="64" r="V260">
        <v>44.0</v>
      </c>
      <c s="64" r="W260">
        <v>56.0</v>
      </c>
      <c s="64" r="X260">
        <v>66.0</v>
      </c>
      <c s="64" r="Y260">
        <v>52.0</v>
      </c>
      <c s="64" r="Z260">
        <v>45.0</v>
      </c>
      <c s="64" r="AA260">
        <v>37.0</v>
      </c>
      <c s="64" r="AB260">
        <v>182.893826999999</v>
      </c>
      <c s="64" r="AC260">
        <v>34.0493829999999</v>
      </c>
      <c s="64" r="AD260">
        <v>22.375309</v>
      </c>
      <c s="64" r="AE260">
        <v>58.37037</v>
      </c>
      <c s="64" r="AF260">
        <v>33.076543</v>
      </c>
      <c s="64" r="AG260">
        <v>24.320988</v>
      </c>
      <c s="64" r="AH260">
        <v>9.728395</v>
      </c>
      <c s="64" r="AI260">
        <v>0.97284</v>
      </c>
      <c s="64" r="AJ260">
        <v>43.7777779999999</v>
      </c>
      <c s="64" r="AK260">
        <v>119.659259</v>
      </c>
      <c s="64" r="AL260">
        <v>19.45679</v>
      </c>
      <c s="64" r="AM260">
        <v>211.106173</v>
      </c>
      <c s="64" r="AN260">
        <v>42.804938</v>
      </c>
      <c s="64" r="AO260">
        <v>28.212346</v>
      </c>
      <c s="64" r="AP260">
        <v>57.397531</v>
      </c>
      <c s="64" r="AQ260">
        <v>40.859259</v>
      </c>
      <c s="64" r="AR260">
        <v>19.45679</v>
      </c>
      <c s="64" r="AS260">
        <v>20.42963</v>
      </c>
      <c s="64" r="AT260">
        <v>1.94567899999999</v>
      </c>
      <c s="64" r="AU260">
        <v>56.424691</v>
      </c>
      <c s="64" r="AV260">
        <v>121.604938</v>
      </c>
      <c s="64" r="AW260">
        <v>33.076543</v>
      </c>
      <c s="64" r="AX260">
        <v>338.548148</v>
      </c>
      <c s="64" r="AY260">
        <v>3.89135799999999</v>
      </c>
      <c s="64" r="AZ260">
        <v>3.89135799999999</v>
      </c>
      <c s="64" r="BA260">
        <v>23.3481479999999</v>
      </c>
      <c s="64" r="BB260">
        <v>50.587654</v>
      </c>
      <c s="64" r="BC260">
        <v>50.587654</v>
      </c>
      <c s="64" r="BD260">
        <v>66.153086</v>
      </c>
      <c s="64" r="BE260">
        <v>93.392593</v>
      </c>
      <c s="64" r="BF260">
        <v>46.6962959999999</v>
      </c>
      <c s="64" r="BG260">
        <v>264.0</v>
      </c>
      <c s="64" r="BH260">
        <v>140.088888999999</v>
      </c>
      <c s="64" r="BI260">
        <v>3.89135799999999</v>
      </c>
      <c s="64" r="BJ260">
        <v>3.89135799999999</v>
      </c>
      <c s="64" r="BK260">
        <v>15.5654319999999</v>
      </c>
      <c s="64" r="BL260">
        <v>19.45679</v>
      </c>
      <c s="64" r="BM260">
        <v>3.89135799999999</v>
      </c>
      <c s="64" r="BN260">
        <v>46.6962959999999</v>
      </c>
      <c s="64" r="BO260">
        <v>31.1308639999999</v>
      </c>
      <c s="64" r="BP260">
        <v>15.5654319999999</v>
      </c>
      <c s="64" r="BQ260">
        <v>198.459259</v>
      </c>
      <c s="64" r="BR260">
        <v>0.0</v>
      </c>
      <c s="64" r="BS260">
        <v>0.0</v>
      </c>
      <c s="64" r="BT260">
        <v>7.78271599999999</v>
      </c>
      <c s="64" r="BU260">
        <v>31.1308639999999</v>
      </c>
      <c s="64" r="BV260">
        <v>46.6962959999999</v>
      </c>
      <c s="64" r="BW260">
        <v>19.45679</v>
      </c>
      <c s="64" r="BX260">
        <v>62.2617279999999</v>
      </c>
      <c s="64" r="BY260">
        <v>31.1308639999999</v>
      </c>
      <c s="64" r="BZ260">
        <v>46.6962959999999</v>
      </c>
      <c s="64" r="CA260">
        <v>0.0</v>
      </c>
      <c s="64" r="CB260">
        <v>0.0</v>
      </c>
      <c s="64" r="CC260">
        <v>0.0</v>
      </c>
      <c s="64" r="CD260">
        <v>0.0</v>
      </c>
      <c s="64" r="CE260">
        <v>0.0</v>
      </c>
      <c s="64" r="CF260">
        <v>15.5654319999999</v>
      </c>
      <c s="64" r="CG260">
        <v>0.0</v>
      </c>
      <c s="64" r="CH260">
        <v>31.1308639999999</v>
      </c>
      <c s="64" r="CI260">
        <v>171.219753</v>
      </c>
      <c s="64" r="CJ260">
        <v>0.0</v>
      </c>
      <c s="64" r="CK260">
        <v>3.89135799999999</v>
      </c>
      <c s="64" r="CL260">
        <v>23.3481479999999</v>
      </c>
      <c s="64" r="CM260">
        <v>42.804938</v>
      </c>
      <c s="64" r="CN260">
        <v>46.6962959999999</v>
      </c>
      <c s="64" r="CO260">
        <v>46.6962959999999</v>
      </c>
      <c s="64" r="CP260">
        <v>0.0</v>
      </c>
      <c s="64" r="CQ260">
        <v>7.78271599999999</v>
      </c>
      <c s="64" r="CR260">
        <v>120.632099</v>
      </c>
      <c s="64" r="CS260">
        <v>3.89135799999999</v>
      </c>
      <c s="64" r="CT260">
        <v>0.0</v>
      </c>
      <c s="64" r="CU260">
        <v>0.0</v>
      </c>
      <c s="64" r="CV260">
        <v>7.78271599999999</v>
      </c>
      <c s="64" r="CW260">
        <v>3.89135799999999</v>
      </c>
      <c s="64" r="CX260">
        <v>3.89135799999999</v>
      </c>
      <c s="64" r="CY260">
        <v>93.392593</v>
      </c>
      <c s="64" r="CZ260">
        <v>7.78271599999999</v>
      </c>
    </row>
    <row customHeight="1" r="261" ht="15.0">
      <c t="s" s="62" r="A261">
        <v>3092</v>
      </c>
      <c t="s" s="62" r="B261">
        <v>3093</v>
      </c>
      <c t="s" s="62" r="C261">
        <v>3094</v>
      </c>
      <c t="s" s="62" r="D261">
        <v>3095</v>
      </c>
      <c t="s" s="62" r="E261">
        <v>3096</v>
      </c>
      <c t="s" s="62" r="F261">
        <v>3097</v>
      </c>
      <c t="s" s="63" r="G261">
        <v>3098</v>
      </c>
      <c t="s" s="62" r="H261">
        <v>3099</v>
      </c>
      <c s="64" r="I261">
        <v>269.0</v>
      </c>
      <c s="64" r="J261">
        <v>237.0</v>
      </c>
      <c s="64" r="K261">
        <v>255.0</v>
      </c>
      <c s="64" r="L261">
        <v>282.0</v>
      </c>
      <c s="64" r="M261">
        <v>271.0</v>
      </c>
      <c s="64" r="N261">
        <v>306.0</v>
      </c>
      <c s="64" r="O261">
        <v>6.32</v>
      </c>
      <c s="64" r="P261">
        <v>43.19708</v>
      </c>
      <c s="64" r="Q261">
        <v>36.324818</v>
      </c>
      <c s="64" r="R261">
        <v>60.868613</v>
      </c>
      <c s="64" r="S261">
        <v>62.8321169999999</v>
      </c>
      <c s="64" r="T261">
        <v>42.215328</v>
      </c>
      <c s="64" r="U261">
        <v>23.562044</v>
      </c>
      <c s="64" r="V261">
        <v>41.0</v>
      </c>
      <c s="64" r="W261">
        <v>34.0</v>
      </c>
      <c s="64" r="X261">
        <v>57.0</v>
      </c>
      <c s="64" r="Y261">
        <v>47.0</v>
      </c>
      <c s="64" r="Z261">
        <v>44.0</v>
      </c>
      <c s="64" r="AA261">
        <v>14.0</v>
      </c>
      <c s="64" r="AB261">
        <v>133.518248</v>
      </c>
      <c s="64" r="AC261">
        <v>18.653285</v>
      </c>
      <c s="64" r="AD261">
        <v>17.671533</v>
      </c>
      <c s="64" r="AE261">
        <v>38.288321</v>
      </c>
      <c s="64" r="AF261">
        <v>26.507299</v>
      </c>
      <c s="64" r="AG261">
        <v>23.562044</v>
      </c>
      <c s="64" r="AH261">
        <v>8.83576599999999</v>
      </c>
      <c s="64" r="AI261">
        <v>0.0</v>
      </c>
      <c s="64" r="AJ261">
        <v>26.507299</v>
      </c>
      <c s="64" r="AK261">
        <v>86.3941609999999</v>
      </c>
      <c s="64" r="AL261">
        <v>20.616788</v>
      </c>
      <c s="64" r="AM261">
        <v>135.481752</v>
      </c>
      <c s="64" r="AN261">
        <v>24.543796</v>
      </c>
      <c s="64" r="AO261">
        <v>18.653285</v>
      </c>
      <c s="64" r="AP261">
        <v>22.580292</v>
      </c>
      <c s="64" r="AQ261">
        <v>36.324818</v>
      </c>
      <c s="64" r="AR261">
        <v>18.653285</v>
      </c>
      <c s="64" r="AS261">
        <v>13.744526</v>
      </c>
      <c s="64" r="AT261">
        <v>0.981751999999999</v>
      </c>
      <c s="64" r="AU261">
        <v>31.416058</v>
      </c>
      <c s="64" r="AV261">
        <v>77.558394</v>
      </c>
      <c s="64" r="AW261">
        <v>26.507299</v>
      </c>
      <c s="64" r="AX261">
        <v>239.547445</v>
      </c>
      <c s="64" r="AY261">
        <v>7.854015</v>
      </c>
      <c s="64" r="AZ261">
        <v>15.708029</v>
      </c>
      <c s="64" r="BA261">
        <v>11.781022</v>
      </c>
      <c s="64" r="BB261">
        <v>15.708029</v>
      </c>
      <c s="64" r="BC261">
        <v>47.124088</v>
      </c>
      <c s="64" r="BD261">
        <v>54.978102</v>
      </c>
      <c s="64" r="BE261">
        <v>54.978102</v>
      </c>
      <c s="64" r="BF261">
        <v>31.416058</v>
      </c>
      <c s="64" r="BG261">
        <v>200.0</v>
      </c>
      <c s="64" r="BH261">
        <v>113.883212</v>
      </c>
      <c s="64" r="BI261">
        <v>3.927007</v>
      </c>
      <c s="64" r="BJ261">
        <v>11.781022</v>
      </c>
      <c s="64" r="BK261">
        <v>7.854015</v>
      </c>
      <c s="64" r="BL261">
        <v>15.708029</v>
      </c>
      <c s="64" r="BM261">
        <v>7.854015</v>
      </c>
      <c s="64" r="BN261">
        <v>35.343066</v>
      </c>
      <c s="64" r="BO261">
        <v>23.562044</v>
      </c>
      <c s="64" r="BP261">
        <v>7.854015</v>
      </c>
      <c s="64" r="BQ261">
        <v>125.664233999999</v>
      </c>
      <c s="64" r="BR261">
        <v>3.927007</v>
      </c>
      <c s="64" r="BS261">
        <v>3.927007</v>
      </c>
      <c s="64" r="BT261">
        <v>3.927007</v>
      </c>
      <c s="64" r="BU261">
        <v>0.0</v>
      </c>
      <c s="64" r="BV261">
        <v>39.2700729999999</v>
      </c>
      <c s="64" r="BW261">
        <v>19.6350359999999</v>
      </c>
      <c s="64" r="BX261">
        <v>31.416058</v>
      </c>
      <c s="64" r="BY261">
        <v>23.562044</v>
      </c>
      <c s="64" r="BZ261">
        <v>27.489051</v>
      </c>
      <c s="64" r="CA261">
        <v>0.0</v>
      </c>
      <c s="64" r="CB261">
        <v>0.0</v>
      </c>
      <c s="64" r="CC261">
        <v>0.0</v>
      </c>
      <c s="64" r="CD261">
        <v>0.0</v>
      </c>
      <c s="64" r="CE261">
        <v>3.927007</v>
      </c>
      <c s="64" r="CF261">
        <v>3.927007</v>
      </c>
      <c s="64" r="CG261">
        <v>0.0</v>
      </c>
      <c s="64" r="CH261">
        <v>19.6350359999999</v>
      </c>
      <c s="64" r="CI261">
        <v>121.737226</v>
      </c>
      <c s="64" r="CJ261">
        <v>7.854015</v>
      </c>
      <c s="64" r="CK261">
        <v>11.781022</v>
      </c>
      <c s="64" r="CL261">
        <v>7.854015</v>
      </c>
      <c s="64" r="CM261">
        <v>15.708029</v>
      </c>
      <c s="64" r="CN261">
        <v>23.562044</v>
      </c>
      <c s="64" r="CO261">
        <v>43.19708</v>
      </c>
      <c s="64" r="CP261">
        <v>0.0</v>
      </c>
      <c s="64" r="CQ261">
        <v>11.781022</v>
      </c>
      <c s="64" r="CR261">
        <v>90.321168</v>
      </c>
      <c s="64" r="CS261">
        <v>0.0</v>
      </c>
      <c s="64" r="CT261">
        <v>3.927007</v>
      </c>
      <c s="64" r="CU261">
        <v>3.927007</v>
      </c>
      <c s="64" r="CV261">
        <v>0.0</v>
      </c>
      <c s="64" r="CW261">
        <v>19.6350359999999</v>
      </c>
      <c s="64" r="CX261">
        <v>7.854015</v>
      </c>
      <c s="64" r="CY261">
        <v>54.978102</v>
      </c>
      <c s="64" r="CZ261">
        <v>0.0</v>
      </c>
    </row>
    <row customHeight="1" r="262" ht="15.0">
      <c t="s" s="62" r="A262">
        <v>3100</v>
      </c>
      <c t="s" s="62" r="B262">
        <v>3101</v>
      </c>
      <c t="s" s="62" r="C262">
        <v>3102</v>
      </c>
      <c t="s" s="62" r="D262">
        <v>3103</v>
      </c>
      <c t="s" s="62" r="E262">
        <v>3104</v>
      </c>
      <c t="s" s="62" r="F262">
        <v>3105</v>
      </c>
      <c t="s" s="63" r="G262">
        <v>3106</v>
      </c>
      <c t="s" s="62" r="H262">
        <v>3107</v>
      </c>
      <c s="64" r="I262">
        <v>1128.0</v>
      </c>
      <c s="64" r="J262">
        <v>999.0</v>
      </c>
      <c s="64" r="K262">
        <v>1026.0</v>
      </c>
      <c s="64" r="L262">
        <v>973.0</v>
      </c>
      <c s="64" r="M262">
        <v>829.0</v>
      </c>
      <c s="64" r="N262">
        <v>816.0</v>
      </c>
      <c s="64" r="O262">
        <v>10.94</v>
      </c>
      <c s="64" r="P262">
        <v>218.454298999999</v>
      </c>
      <c s="64" r="Q262">
        <v>192.933936999999</v>
      </c>
      <c s="64" r="R262">
        <v>232.745701</v>
      </c>
      <c s="64" r="S262">
        <v>229.683258</v>
      </c>
      <c s="64" r="T262">
        <v>165.371946</v>
      </c>
      <c s="64" r="U262">
        <v>88.81086</v>
      </c>
      <c s="64" r="V262">
        <v>155.0</v>
      </c>
      <c s="64" r="W262">
        <v>190.0</v>
      </c>
      <c s="64" r="X262">
        <v>221.0</v>
      </c>
      <c s="64" r="Y262">
        <v>204.0</v>
      </c>
      <c s="64" r="Z262">
        <v>166.0</v>
      </c>
      <c s="64" r="AA262">
        <v>63.0</v>
      </c>
      <c s="64" r="AB262">
        <v>556.343890999999</v>
      </c>
      <c s="64" r="AC262">
        <v>100.039818999999</v>
      </c>
      <c s="64" r="AD262">
        <v>103.102262</v>
      </c>
      <c s="64" r="AE262">
        <v>113.310407</v>
      </c>
      <c s="64" r="AF262">
        <v>118.41448</v>
      </c>
      <c s="64" r="AG262">
        <v>81.665158</v>
      </c>
      <c s="64" r="AH262">
        <v>36.749321</v>
      </c>
      <c s="64" r="AI262">
        <v>3.062443</v>
      </c>
      <c s="64" r="AJ262">
        <v>132.705882</v>
      </c>
      <c s="64" r="AK262">
        <v>327.681447999999</v>
      </c>
      <c s="64" r="AL262">
        <v>95.9565609999999</v>
      </c>
      <c s="64" r="AM262">
        <v>571.656109</v>
      </c>
      <c s="64" r="AN262">
        <v>118.41448</v>
      </c>
      <c s="64" r="AO262">
        <v>89.831674</v>
      </c>
      <c s="64" r="AP262">
        <v>119.435294</v>
      </c>
      <c s="64" r="AQ262">
        <v>111.268778</v>
      </c>
      <c s="64" r="AR262">
        <v>83.706787</v>
      </c>
      <c s="64" r="AS262">
        <v>46.9574659999999</v>
      </c>
      <c s="64" r="AT262">
        <v>2.04162899999999</v>
      </c>
      <c s="64" r="AU262">
        <v>138.830769</v>
      </c>
      <c s="64" r="AV262">
        <v>338.910407</v>
      </c>
      <c s="64" r="AW262">
        <v>93.9149319999999</v>
      </c>
      <c s="64" r="AX262">
        <v>906.483257999999</v>
      </c>
      <c s="64" r="AY262">
        <v>28.582805</v>
      </c>
      <c s="64" r="AZ262">
        <v>53.0823529999999</v>
      </c>
      <c s="64" r="BA262">
        <v>36.749321</v>
      </c>
      <c s="64" r="BB262">
        <v>85.748416</v>
      </c>
      <c s="64" r="BC262">
        <v>171.496833</v>
      </c>
      <c s="64" r="BD262">
        <v>118.41448</v>
      </c>
      <c s="64" r="BE262">
        <v>257.245249</v>
      </c>
      <c s="64" r="BF262">
        <v>155.163801</v>
      </c>
      <c s="64" r="BG262">
        <v>816.0</v>
      </c>
      <c s="64" r="BH262">
        <v>440.991854999999</v>
      </c>
      <c s="64" r="BI262">
        <v>16.3330319999999</v>
      </c>
      <c s="64" r="BJ262">
        <v>40.832579</v>
      </c>
      <c s="64" r="BK262">
        <v>32.666063</v>
      </c>
      <c s="64" r="BL262">
        <v>53.0823529999999</v>
      </c>
      <c s="64" r="BM262">
        <v>24.499548</v>
      </c>
      <c s="64" r="BN262">
        <v>85.748416</v>
      </c>
      <c s="64" r="BO262">
        <v>134.747511</v>
      </c>
      <c s="64" r="BP262">
        <v>53.0823529999999</v>
      </c>
      <c s="64" r="BQ262">
        <v>465.491402999999</v>
      </c>
      <c s="64" r="BR262">
        <v>12.249774</v>
      </c>
      <c s="64" r="BS262">
        <v>12.249774</v>
      </c>
      <c s="64" r="BT262">
        <v>4.08325799999999</v>
      </c>
      <c s="64" r="BU262">
        <v>32.666063</v>
      </c>
      <c s="64" r="BV262">
        <v>146.997285</v>
      </c>
      <c s="64" r="BW262">
        <v>32.666063</v>
      </c>
      <c s="64" r="BX262">
        <v>122.497738</v>
      </c>
      <c s="64" r="BY262">
        <v>102.081447999999</v>
      </c>
      <c s="64" r="BZ262">
        <v>130.664253</v>
      </c>
      <c s="64" r="CA262">
        <v>0.0</v>
      </c>
      <c s="64" r="CB262">
        <v>0.0</v>
      </c>
      <c s="64" r="CC262">
        <v>0.0</v>
      </c>
      <c s="64" r="CD262">
        <v>12.249774</v>
      </c>
      <c s="64" r="CE262">
        <v>20.41629</v>
      </c>
      <c s="64" r="CF262">
        <v>8.16651599999999</v>
      </c>
      <c s="64" r="CG262">
        <v>0.0</v>
      </c>
      <c s="64" r="CH262">
        <v>89.831674</v>
      </c>
      <c s="64" r="CI262">
        <v>469.574660999999</v>
      </c>
      <c s="64" r="CJ262">
        <v>16.3330319999999</v>
      </c>
      <c s="64" r="CK262">
        <v>48.9990949999999</v>
      </c>
      <c s="64" r="CL262">
        <v>36.749321</v>
      </c>
      <c s="64" r="CM262">
        <v>73.498643</v>
      </c>
      <c s="64" r="CN262">
        <v>138.830769</v>
      </c>
      <c s="64" r="CO262">
        <v>106.164706</v>
      </c>
      <c s="64" r="CP262">
        <v>0.0</v>
      </c>
      <c s="64" r="CQ262">
        <v>48.9990949999999</v>
      </c>
      <c s="64" r="CR262">
        <v>306.244344</v>
      </c>
      <c s="64" r="CS262">
        <v>12.249774</v>
      </c>
      <c s="64" r="CT262">
        <v>4.08325799999999</v>
      </c>
      <c s="64" r="CU262">
        <v>0.0</v>
      </c>
      <c s="64" r="CV262">
        <v>0.0</v>
      </c>
      <c s="64" r="CW262">
        <v>12.249774</v>
      </c>
      <c s="64" r="CX262">
        <v>4.08325799999999</v>
      </c>
      <c s="64" r="CY262">
        <v>257.245249</v>
      </c>
      <c s="64" r="CZ262">
        <v>16.3330319999999</v>
      </c>
    </row>
    <row customHeight="1" r="263" ht="15.0">
      <c t="s" s="62" r="A263">
        <v>3108</v>
      </c>
      <c t="s" s="62" r="B263">
        <v>3109</v>
      </c>
      <c t="s" s="62" r="C263">
        <v>3110</v>
      </c>
      <c t="s" s="62" r="D263">
        <v>3111</v>
      </c>
      <c t="s" s="62" r="E263">
        <v>3112</v>
      </c>
      <c t="s" s="62" r="F263">
        <v>3113</v>
      </c>
      <c t="s" s="63" r="G263">
        <v>3114</v>
      </c>
      <c t="s" s="62" r="H263">
        <v>3115</v>
      </c>
      <c s="64" r="I263">
        <v>840.0</v>
      </c>
      <c s="64" r="J263">
        <v>559.0</v>
      </c>
      <c s="64" r="K263">
        <v>476.0</v>
      </c>
      <c s="64" r="L263">
        <v>415.0</v>
      </c>
      <c s="64" r="M263">
        <v>391.0</v>
      </c>
      <c s="64" r="N263">
        <v>390.0</v>
      </c>
      <c s="64" r="O263">
        <v>62.14</v>
      </c>
      <c s="64" r="P263">
        <v>191.888112</v>
      </c>
      <c s="64" r="Q263">
        <v>97.9020979999999</v>
      </c>
      <c s="64" r="R263">
        <v>206.573427</v>
      </c>
      <c s="64" r="S263">
        <v>156.643357</v>
      </c>
      <c s="64" r="T263">
        <v>136.083915999999</v>
      </c>
      <c s="64" r="U263">
        <v>50.9090909999999</v>
      </c>
      <c s="64" r="V263">
        <v>117.0</v>
      </c>
      <c s="64" r="W263">
        <v>99.0</v>
      </c>
      <c s="64" r="X263">
        <v>114.0</v>
      </c>
      <c s="64" r="Y263">
        <v>108.0</v>
      </c>
      <c s="64" r="Z263">
        <v>82.0</v>
      </c>
      <c s="64" r="AA263">
        <v>39.0</v>
      </c>
      <c s="64" r="AB263">
        <v>410.20979</v>
      </c>
      <c s="64" r="AC263">
        <v>95.944056</v>
      </c>
      <c s="64" r="AD263">
        <v>47.972028</v>
      </c>
      <c s="64" r="AE263">
        <v>98.8811189999999</v>
      </c>
      <c s="64" r="AF263">
        <v>80.2797199999999</v>
      </c>
      <c s="64" r="AG263">
        <v>69.51049</v>
      </c>
      <c s="64" r="AH263">
        <v>16.643357</v>
      </c>
      <c s="64" r="AI263">
        <v>0.979021</v>
      </c>
      <c s="64" r="AJ263">
        <v>121.398601</v>
      </c>
      <c s="64" r="AK263">
        <v>225.174825</v>
      </c>
      <c s="64" r="AL263">
        <v>63.636364</v>
      </c>
      <c s="64" r="AM263">
        <v>429.79021</v>
      </c>
      <c s="64" r="AN263">
        <v>95.944056</v>
      </c>
      <c s="64" r="AO263">
        <v>49.93007</v>
      </c>
      <c s="64" r="AP263">
        <v>107.692308</v>
      </c>
      <c s="64" r="AQ263">
        <v>76.363636</v>
      </c>
      <c s="64" r="AR263">
        <v>66.5734269999999</v>
      </c>
      <c s="64" r="AS263">
        <v>31.328671</v>
      </c>
      <c s="64" r="AT263">
        <v>1.958042</v>
      </c>
      <c s="64" r="AU263">
        <v>122.377622</v>
      </c>
      <c s="64" r="AV263">
        <v>234.965035</v>
      </c>
      <c s="64" r="AW263">
        <v>72.447552</v>
      </c>
      <c s="64" r="AX263">
        <v>657.902098</v>
      </c>
      <c s="64" r="AY263">
        <v>19.58042</v>
      </c>
      <c s="64" r="AZ263">
        <v>39.160839</v>
      </c>
      <c s="64" r="BA263">
        <v>27.4125869999999</v>
      </c>
      <c s="64" r="BB263">
        <v>82.237762</v>
      </c>
      <c s="64" r="BC263">
        <v>152.727273</v>
      </c>
      <c s="64" r="BD263">
        <v>101.818181999999</v>
      </c>
      <c s="64" r="BE263">
        <v>156.643357</v>
      </c>
      <c s="64" r="BF263">
        <v>78.321678</v>
      </c>
      <c s="64" r="BG263">
        <v>432.0</v>
      </c>
      <c s="64" r="BH263">
        <v>328.951049</v>
      </c>
      <c s="64" r="BI263">
        <v>19.58042</v>
      </c>
      <c s="64" r="BJ263">
        <v>31.328671</v>
      </c>
      <c s="64" r="BK263">
        <v>23.496503</v>
      </c>
      <c s="64" r="BL263">
        <v>19.58042</v>
      </c>
      <c s="64" r="BM263">
        <v>35.2447549999999</v>
      </c>
      <c s="64" r="BN263">
        <v>97.9020979999999</v>
      </c>
      <c s="64" r="BO263">
        <v>86.153846</v>
      </c>
      <c s="64" r="BP263">
        <v>15.664336</v>
      </c>
      <c s="64" r="BQ263">
        <v>328.951049</v>
      </c>
      <c s="64" r="BR263">
        <v>0.0</v>
      </c>
      <c s="64" r="BS263">
        <v>7.832168</v>
      </c>
      <c s="64" r="BT263">
        <v>3.916084</v>
      </c>
      <c s="64" r="BU263">
        <v>62.6573429999999</v>
      </c>
      <c s="64" r="BV263">
        <v>117.482517</v>
      </c>
      <c s="64" r="BW263">
        <v>3.916084</v>
      </c>
      <c s="64" r="BX263">
        <v>70.4895099999999</v>
      </c>
      <c s="64" r="BY263">
        <v>62.6573429999999</v>
      </c>
      <c s="64" r="BZ263">
        <v>66.5734269999999</v>
      </c>
      <c s="64" r="CA263">
        <v>0.0</v>
      </c>
      <c s="64" r="CB263">
        <v>3.916084</v>
      </c>
      <c s="64" r="CC263">
        <v>0.0</v>
      </c>
      <c s="64" r="CD263">
        <v>0.0</v>
      </c>
      <c s="64" r="CE263">
        <v>7.832168</v>
      </c>
      <c s="64" r="CF263">
        <v>7.832168</v>
      </c>
      <c s="64" r="CG263">
        <v>0.0</v>
      </c>
      <c s="64" r="CH263">
        <v>46.9930069999999</v>
      </c>
      <c s="64" r="CI263">
        <v>336.783216999999</v>
      </c>
      <c s="64" r="CJ263">
        <v>0.0</v>
      </c>
      <c s="64" r="CK263">
        <v>27.4125869999999</v>
      </c>
      <c s="64" r="CL263">
        <v>27.4125869999999</v>
      </c>
      <c s="64" r="CM263">
        <v>62.6573429999999</v>
      </c>
      <c s="64" r="CN263">
        <v>129.230769</v>
      </c>
      <c s="64" r="CO263">
        <v>78.321678</v>
      </c>
      <c s="64" r="CP263">
        <v>0.0</v>
      </c>
      <c s="64" r="CQ263">
        <v>11.748252</v>
      </c>
      <c s="64" r="CR263">
        <v>254.545455</v>
      </c>
      <c s="64" r="CS263">
        <v>19.58042</v>
      </c>
      <c s="64" r="CT263">
        <v>7.832168</v>
      </c>
      <c s="64" r="CU263">
        <v>0.0</v>
      </c>
      <c s="64" r="CV263">
        <v>19.58042</v>
      </c>
      <c s="64" r="CW263">
        <v>15.664336</v>
      </c>
      <c s="64" r="CX263">
        <v>15.664336</v>
      </c>
      <c s="64" r="CY263">
        <v>156.643357</v>
      </c>
      <c s="64" r="CZ263">
        <v>19.58042</v>
      </c>
    </row>
    <row customHeight="1" r="264" ht="15.0">
      <c t="s" s="62" r="A264">
        <v>3116</v>
      </c>
      <c t="s" s="62" r="B264">
        <v>3117</v>
      </c>
      <c t="s" s="62" r="C264">
        <v>3118</v>
      </c>
      <c t="s" s="62" r="D264">
        <v>3119</v>
      </c>
      <c t="s" s="62" r="E264">
        <v>3120</v>
      </c>
      <c t="s" s="62" r="F264">
        <v>3121</v>
      </c>
      <c t="s" s="63" r="G264">
        <v>3122</v>
      </c>
      <c t="s" s="62" r="H264">
        <v>3123</v>
      </c>
      <c s="64" r="I264">
        <v>1308.0</v>
      </c>
      <c s="64" r="J264">
        <v>1332.0</v>
      </c>
      <c s="64" r="K264">
        <v>1414.0</v>
      </c>
      <c s="64" r="L264">
        <v>1428.0</v>
      </c>
      <c s="64" r="M264">
        <v>1425.0</v>
      </c>
      <c s="64" r="N264">
        <v>1556.0</v>
      </c>
      <c s="64" r="O264">
        <v>23.43</v>
      </c>
      <c s="64" r="P264">
        <v>226.95845</v>
      </c>
      <c s="64" r="Q264">
        <v>216.390109999999</v>
      </c>
      <c s="64" r="R264">
        <v>264.115364</v>
      </c>
      <c s="64" r="S264">
        <v>293.238351</v>
      </c>
      <c s="64" r="T264">
        <v>208.882113</v>
      </c>
      <c s="64" r="U264">
        <v>98.4156109999999</v>
      </c>
      <c s="64" r="V264">
        <v>255.0</v>
      </c>
      <c s="64" r="W264">
        <v>240.0</v>
      </c>
      <c s="64" r="X264">
        <v>315.0</v>
      </c>
      <c s="64" r="Y264">
        <v>238.0</v>
      </c>
      <c s="64" r="Z264">
        <v>198.0</v>
      </c>
      <c s="64" r="AA264">
        <v>86.0</v>
      </c>
      <c s="64" r="AB264">
        <v>658.994632</v>
      </c>
      <c s="64" r="AC264">
        <v>113.479225</v>
      </c>
      <c s="64" r="AD264">
        <v>126.746939</v>
      </c>
      <c s="64" r="AE264">
        <v>127.538597999999</v>
      </c>
      <c s="64" r="AF264">
        <v>151.640379999999</v>
      </c>
      <c s="64" r="AG264">
        <v>100.424093</v>
      </c>
      <c s="64" r="AH264">
        <v>36.152673</v>
      </c>
      <c s="64" r="AI264">
        <v>3.01272299999999</v>
      </c>
      <c s="64" r="AJ264">
        <v>156.874167</v>
      </c>
      <c s="64" r="AK264">
        <v>408.726058</v>
      </c>
      <c s="64" r="AL264">
        <v>93.394406</v>
      </c>
      <c s="64" r="AM264">
        <v>649.005367999999</v>
      </c>
      <c s="64" r="AN264">
        <v>113.479225</v>
      </c>
      <c s="64" r="AO264">
        <v>89.6431709999999</v>
      </c>
      <c s="64" r="AP264">
        <v>136.576765999999</v>
      </c>
      <c s="64" r="AQ264">
        <v>141.597971</v>
      </c>
      <c s="64" r="AR264">
        <v>108.45802</v>
      </c>
      <c s="64" r="AS264">
        <v>53.224769</v>
      </c>
      <c s="64" r="AT264">
        <v>6.02544599999999</v>
      </c>
      <c s="64" r="AU264">
        <v>146.884904</v>
      </c>
      <c s="64" r="AV264">
        <v>385.628516999999</v>
      </c>
      <c s="64" r="AW264">
        <v>116.491947999999</v>
      </c>
      <c s="64" r="AX264">
        <v>1064.92055</v>
      </c>
      <c s="64" r="AY264">
        <v>104.441057</v>
      </c>
      <c s="64" r="AZ264">
        <v>40.169637</v>
      </c>
      <c s="64" r="BA264">
        <v>28.118746</v>
      </c>
      <c s="64" r="BB264">
        <v>112.474984</v>
      </c>
      <c s="64" r="BC264">
        <v>168.712476</v>
      </c>
      <c s="64" r="BD264">
        <v>249.05175</v>
      </c>
      <c s="64" r="BE264">
        <v>220.933004</v>
      </c>
      <c s="64" r="BF264">
        <v>141.018894999999</v>
      </c>
      <c s="64" r="BG264">
        <v>1076.0</v>
      </c>
      <c s="64" r="BH264">
        <v>534.256173999999</v>
      </c>
      <c s="64" r="BI264">
        <v>68.2883829999999</v>
      </c>
      <c s="64" r="BJ264">
        <v>24.101782</v>
      </c>
      <c s="64" r="BK264">
        <v>4.01696399999999</v>
      </c>
      <c s="64" r="BL264">
        <v>60.2544559999999</v>
      </c>
      <c s="64" r="BM264">
        <v>28.118746</v>
      </c>
      <c s="64" r="BN264">
        <v>188.797294999999</v>
      </c>
      <c s="64" r="BO264">
        <v>100.424093</v>
      </c>
      <c s="64" r="BP264">
        <v>60.2544559999999</v>
      </c>
      <c s="64" r="BQ264">
        <v>530.664374999999</v>
      </c>
      <c s="64" r="BR264">
        <v>36.152673</v>
      </c>
      <c s="64" r="BS264">
        <v>16.067855</v>
      </c>
      <c s="64" r="BT264">
        <v>24.101782</v>
      </c>
      <c s="64" r="BU264">
        <v>52.220528</v>
      </c>
      <c s="64" r="BV264">
        <v>140.593729999999</v>
      </c>
      <c s="64" r="BW264">
        <v>60.2544559999999</v>
      </c>
      <c s="64" r="BX264">
        <v>120.508911</v>
      </c>
      <c s="64" r="BY264">
        <v>80.7644389999999</v>
      </c>
      <c s="64" r="BZ264">
        <v>161.103713</v>
      </c>
      <c s="64" r="CA264">
        <v>4.01696399999999</v>
      </c>
      <c s="64" r="CB264">
        <v>0.0</v>
      </c>
      <c s="64" r="CC264">
        <v>0.0</v>
      </c>
      <c s="64" r="CD264">
        <v>4.01696399999999</v>
      </c>
      <c s="64" r="CE264">
        <v>28.118746</v>
      </c>
      <c s="64" r="CF264">
        <v>40.169637</v>
      </c>
      <c s="64" r="CG264">
        <v>0.0</v>
      </c>
      <c s="64" r="CH264">
        <v>84.7814029999999</v>
      </c>
      <c s="64" r="CI264">
        <v>558.357957</v>
      </c>
      <c s="64" r="CJ264">
        <v>64.2714189999999</v>
      </c>
      <c s="64" r="CK264">
        <v>32.13571</v>
      </c>
      <c s="64" r="CL264">
        <v>24.101782</v>
      </c>
      <c s="64" r="CM264">
        <v>108.45802</v>
      </c>
      <c s="64" r="CN264">
        <v>128.542838999999</v>
      </c>
      <c s="64" r="CO264">
        <v>168.712476</v>
      </c>
      <c s="64" r="CP264">
        <v>0.0</v>
      </c>
      <c s="64" r="CQ264">
        <v>32.13571</v>
      </c>
      <c s="64" r="CR264">
        <v>345.45888</v>
      </c>
      <c s="64" r="CS264">
        <v>36.152673</v>
      </c>
      <c s="64" r="CT264">
        <v>8.033927</v>
      </c>
      <c s="64" r="CU264">
        <v>4.01696399999999</v>
      </c>
      <c s="64" r="CV264">
        <v>0.0</v>
      </c>
      <c s="64" r="CW264">
        <v>12.050891</v>
      </c>
      <c s="64" r="CX264">
        <v>40.169637</v>
      </c>
      <c s="64" r="CY264">
        <v>220.933004</v>
      </c>
      <c s="64" r="CZ264">
        <v>24.101782</v>
      </c>
    </row>
    <row customHeight="1" r="265" ht="15.0">
      <c t="s" s="62" r="A265">
        <v>3124</v>
      </c>
      <c t="s" s="62" r="B265">
        <v>3125</v>
      </c>
      <c t="s" s="62" r="C265">
        <v>3126</v>
      </c>
      <c t="s" s="62" r="D265">
        <v>3127</v>
      </c>
      <c t="s" s="62" r="E265">
        <v>3128</v>
      </c>
      <c t="s" s="62" r="F265">
        <v>3129</v>
      </c>
      <c t="s" s="63" r="G265">
        <v>3130</v>
      </c>
      <c t="s" s="62" r="H265">
        <v>3131</v>
      </c>
      <c s="64" r="I265">
        <v>3486.0</v>
      </c>
      <c s="64" r="J265">
        <v>2884.0</v>
      </c>
      <c s="64" r="K265">
        <v>2648.0</v>
      </c>
      <c s="64" r="L265">
        <v>2349.0</v>
      </c>
      <c s="64" r="M265">
        <v>2065.0</v>
      </c>
      <c s="64" r="N265">
        <v>2017.0</v>
      </c>
      <c s="64" r="O265">
        <v>19.5599999999999</v>
      </c>
      <c s="64" r="P265">
        <v>728.271644</v>
      </c>
      <c s="64" r="Q265">
        <v>587.805537999999</v>
      </c>
      <c s="64" r="R265">
        <v>844.056064999999</v>
      </c>
      <c s="64" r="S265">
        <v>678.562197999999</v>
      </c>
      <c s="64" r="T265">
        <v>428.561637</v>
      </c>
      <c s="64" r="U265">
        <v>218.742918</v>
      </c>
      <c s="64" r="V265">
        <v>573.0</v>
      </c>
      <c s="64" r="W265">
        <v>621.0</v>
      </c>
      <c s="64" r="X265">
        <v>667.0</v>
      </c>
      <c s="64" r="Y265">
        <v>578.0</v>
      </c>
      <c s="64" r="Z265">
        <v>293.0</v>
      </c>
      <c s="64" r="AA265">
        <v>152.0</v>
      </c>
      <c s="64" r="AB265">
        <v>1719.729697</v>
      </c>
      <c s="64" r="AC265">
        <v>368.300841999999</v>
      </c>
      <c s="64" r="AD265">
        <v>294.934304</v>
      </c>
      <c s="64" r="AE265">
        <v>431.368409999999</v>
      </c>
      <c s="64" r="AF265">
        <v>341.789496999999</v>
      </c>
      <c s="64" r="AG265">
        <v>208.551007</v>
      </c>
      <c s="64" r="AH265">
        <v>74.7856369999999</v>
      </c>
      <c s="64" r="AI265">
        <v>0.0</v>
      </c>
      <c s="64" r="AJ265">
        <v>473.704637999999</v>
      </c>
      <c s="64" r="AK265">
        <v>1075.29338</v>
      </c>
      <c s="64" r="AL265">
        <v>170.73168</v>
      </c>
      <c s="64" r="AM265">
        <v>1766.270303</v>
      </c>
      <c s="64" r="AN265">
        <v>359.970802999999</v>
      </c>
      <c s="64" r="AO265">
        <v>292.871233</v>
      </c>
      <c s="64" r="AP265">
        <v>412.687655</v>
      </c>
      <c s="64" r="AQ265">
        <v>336.772701999999</v>
      </c>
      <c s="64" r="AR265">
        <v>220.010629999999</v>
      </c>
      <c s="64" r="AS265">
        <v>133.764104</v>
      </c>
      <c s="64" r="AT265">
        <v>10.193177</v>
      </c>
      <c s="64" r="AU265">
        <v>446.046235</v>
      </c>
      <c s="64" r="AV265">
        <v>1072.97043899999</v>
      </c>
      <c s="64" r="AW265">
        <v>247.253628999999</v>
      </c>
      <c s="64" r="AX265">
        <v>2829.636018</v>
      </c>
      <c s="64" r="AY265">
        <v>15.957112</v>
      </c>
      <c s="64" r="AZ265">
        <v>80.2287639999999</v>
      </c>
      <c s="64" r="BA265">
        <v>195.101526</v>
      </c>
      <c s="64" r="BB265">
        <v>380.975819</v>
      </c>
      <c s="64" r="BC265">
        <v>595.204022</v>
      </c>
      <c s="64" r="BD265">
        <v>586.235186</v>
      </c>
      <c s="64" r="BE265">
        <v>641.689080999999</v>
      </c>
      <c s="64" r="BF265">
        <v>334.244508</v>
      </c>
      <c s="64" r="BG265">
        <v>2268.0</v>
      </c>
      <c s="64" r="BH265">
        <v>1417.728307</v>
      </c>
      <c s="64" r="BI265">
        <v>15.957112</v>
      </c>
      <c s="64" r="BJ265">
        <v>60.0793919999999</v>
      </c>
      <c s="64" r="BK265">
        <v>121.843592</v>
      </c>
      <c s="64" r="BL265">
        <v>198.107052</v>
      </c>
      <c s="64" r="BM265">
        <v>125.459771</v>
      </c>
      <c s="64" r="BN265">
        <v>477.059298</v>
      </c>
      <c s="64" r="BO265">
        <v>306.094214</v>
      </c>
      <c s="64" r="BP265">
        <v>113.127875</v>
      </c>
      <c s="64" r="BQ265">
        <v>1411.907711</v>
      </c>
      <c s="64" r="BR265">
        <v>0.0</v>
      </c>
      <c s="64" r="BS265">
        <v>20.149372</v>
      </c>
      <c s="64" r="BT265">
        <v>73.257934</v>
      </c>
      <c s="64" r="BU265">
        <v>182.868766999999</v>
      </c>
      <c s="64" r="BV265">
        <v>469.744251</v>
      </c>
      <c s="64" r="BW265">
        <v>109.175887</v>
      </c>
      <c s="64" r="BX265">
        <v>335.594867</v>
      </c>
      <c s="64" r="BY265">
        <v>221.116633</v>
      </c>
      <c s="64" r="BZ265">
        <v>366.727411</v>
      </c>
      <c s="64" r="CA265">
        <v>0.0</v>
      </c>
      <c s="64" r="CB265">
        <v>0.0</v>
      </c>
      <c s="64" r="CC265">
        <v>4.048383</v>
      </c>
      <c s="64" r="CD265">
        <v>40.727572</v>
      </c>
      <c s="64" r="CE265">
        <v>77.0670819999999</v>
      </c>
      <c s="64" r="CF265">
        <v>100.510372</v>
      </c>
      <c s="64" r="CG265">
        <v>0.0</v>
      </c>
      <c s="64" r="CH265">
        <v>144.374001999999</v>
      </c>
      <c s="64" r="CI265">
        <v>1604.156782</v>
      </c>
      <c s="64" r="CJ265">
        <v>15.957112</v>
      </c>
      <c s="64" r="CK265">
        <v>71.98756</v>
      </c>
      <c s="64" r="CL265">
        <v>162.330239</v>
      </c>
      <c s="64" r="CM265">
        <v>303.332094999999</v>
      </c>
      <c s="64" r="CN265">
        <v>468.883811999999</v>
      </c>
      <c s="64" r="CO265">
        <v>461.145638</v>
      </c>
      <c s="64" r="CP265">
        <v>4.000988</v>
      </c>
      <c s="64" r="CQ265">
        <v>116.519338</v>
      </c>
      <c s="64" r="CR265">
        <v>858.751825</v>
      </c>
      <c s="64" r="CS265">
        <v>0.0</v>
      </c>
      <c s="64" r="CT265">
        <v>8.24120399999999</v>
      </c>
      <c s="64" r="CU265">
        <v>28.722904</v>
      </c>
      <c s="64" r="CV265">
        <v>36.9161519999999</v>
      </c>
      <c s="64" r="CW265">
        <v>49.2531279999999</v>
      </c>
      <c s="64" r="CX265">
        <v>24.579176</v>
      </c>
      <c s="64" r="CY265">
        <v>637.688092999999</v>
      </c>
      <c s="64" r="CZ265">
        <v>73.351168</v>
      </c>
    </row>
    <row customHeight="1" r="266" ht="15.0">
      <c t="s" s="62" r="A266">
        <v>3132</v>
      </c>
      <c t="s" s="62" r="B266">
        <v>3133</v>
      </c>
      <c t="s" s="62" r="C266">
        <v>3134</v>
      </c>
      <c t="s" s="62" r="D266">
        <v>3135</v>
      </c>
      <c t="s" s="62" r="E266">
        <v>3136</v>
      </c>
      <c t="s" s="62" r="F266">
        <v>3137</v>
      </c>
      <c t="s" s="63" r="G266">
        <v>3138</v>
      </c>
      <c t="s" s="62" r="H266">
        <v>3139</v>
      </c>
      <c s="64" r="I266">
        <v>184.0</v>
      </c>
      <c s="64" r="J266">
        <v>156.0</v>
      </c>
      <c s="64" r="K266">
        <v>136.0</v>
      </c>
      <c s="64" r="L266">
        <v>115.0</v>
      </c>
      <c s="64" r="M266">
        <v>78.0</v>
      </c>
      <c s="64" r="N266">
        <v>75.0</v>
      </c>
      <c s="64" r="O266">
        <v>1.86</v>
      </c>
      <c s="64" r="P266">
        <v>39.0</v>
      </c>
      <c s="64" r="Q266">
        <v>24.0</v>
      </c>
      <c s="64" r="R266">
        <v>59.0</v>
      </c>
      <c s="64" r="S266">
        <v>34.0</v>
      </c>
      <c s="64" r="T266">
        <v>26.0</v>
      </c>
      <c s="64" r="U266">
        <v>2.0</v>
      </c>
      <c s="64" r="V266">
        <v>32.0</v>
      </c>
      <c s="64" r="W266">
        <v>30.0</v>
      </c>
      <c s="64" r="X266">
        <v>43.0</v>
      </c>
      <c s="64" r="Y266">
        <v>31.0</v>
      </c>
      <c s="64" r="Z266">
        <v>11.0</v>
      </c>
      <c s="64" r="AA266">
        <v>9.0</v>
      </c>
      <c s="64" r="AB266">
        <v>85.0</v>
      </c>
      <c s="64" r="AC266">
        <v>19.0</v>
      </c>
      <c s="64" r="AD266">
        <v>7.0</v>
      </c>
      <c s="64" r="AE266">
        <v>30.0</v>
      </c>
      <c s="64" r="AF266">
        <v>18.0</v>
      </c>
      <c s="64" r="AG266">
        <v>11.0</v>
      </c>
      <c s="64" r="AH266">
        <v>0.0</v>
      </c>
      <c s="64" r="AI266">
        <v>0.0</v>
      </c>
      <c s="64" r="AJ266">
        <v>23.0</v>
      </c>
      <c s="64" r="AK266">
        <v>55.0</v>
      </c>
      <c s="64" r="AL266">
        <v>7.0</v>
      </c>
      <c s="64" r="AM266">
        <v>99.0</v>
      </c>
      <c s="64" r="AN266">
        <v>20.0</v>
      </c>
      <c s="64" r="AO266">
        <v>17.0</v>
      </c>
      <c s="64" r="AP266">
        <v>29.0</v>
      </c>
      <c s="64" r="AQ266">
        <v>16.0</v>
      </c>
      <c s="64" r="AR266">
        <v>15.0</v>
      </c>
      <c s="64" r="AS266">
        <v>2.0</v>
      </c>
      <c s="64" r="AT266">
        <v>0.0</v>
      </c>
      <c s="64" r="AU266">
        <v>30.0</v>
      </c>
      <c s="64" r="AV266">
        <v>59.0</v>
      </c>
      <c s="64" r="AW266">
        <v>10.0</v>
      </c>
      <c s="64" r="AX266">
        <v>160.0</v>
      </c>
      <c s="64" r="AY266">
        <v>0.0</v>
      </c>
      <c s="64" r="AZ266">
        <v>12.0</v>
      </c>
      <c s="64" r="BA266">
        <v>16.0</v>
      </c>
      <c s="64" r="BB266">
        <v>24.0</v>
      </c>
      <c s="64" r="BC266">
        <v>24.0</v>
      </c>
      <c s="64" r="BD266">
        <v>40.0</v>
      </c>
      <c s="64" r="BE266">
        <v>16.0</v>
      </c>
      <c s="64" r="BF266">
        <v>28.0</v>
      </c>
      <c s="64" r="BG266">
        <v>136.0</v>
      </c>
      <c s="64" r="BH266">
        <v>76.0</v>
      </c>
      <c s="64" r="BI266">
        <v>0.0</v>
      </c>
      <c s="64" r="BJ266">
        <v>8.0</v>
      </c>
      <c s="64" r="BK266">
        <v>12.0</v>
      </c>
      <c s="64" r="BL266">
        <v>8.0</v>
      </c>
      <c s="64" r="BM266">
        <v>0.0</v>
      </c>
      <c s="64" r="BN266">
        <v>36.0</v>
      </c>
      <c s="64" r="BO266">
        <v>4.0</v>
      </c>
      <c s="64" r="BP266">
        <v>8.0</v>
      </c>
      <c s="64" r="BQ266">
        <v>84.0</v>
      </c>
      <c s="64" r="BR266">
        <v>0.0</v>
      </c>
      <c s="64" r="BS266">
        <v>4.0</v>
      </c>
      <c s="64" r="BT266">
        <v>4.0</v>
      </c>
      <c s="64" r="BU266">
        <v>16.0</v>
      </c>
      <c s="64" r="BV266">
        <v>24.0</v>
      </c>
      <c s="64" r="BW266">
        <v>4.0</v>
      </c>
      <c s="64" r="BX266">
        <v>12.0</v>
      </c>
      <c s="64" r="BY266">
        <v>20.0</v>
      </c>
      <c s="64" r="BZ266">
        <v>32.0</v>
      </c>
      <c s="64" r="CA266">
        <v>0.0</v>
      </c>
      <c s="64" r="CB266">
        <v>4.0</v>
      </c>
      <c s="64" r="CC266">
        <v>0.0</v>
      </c>
      <c s="64" r="CD266">
        <v>4.0</v>
      </c>
      <c s="64" r="CE266">
        <v>0.0</v>
      </c>
      <c s="64" r="CF266">
        <v>4.0</v>
      </c>
      <c s="64" r="CG266">
        <v>0.0</v>
      </c>
      <c s="64" r="CH266">
        <v>20.0</v>
      </c>
      <c s="64" r="CI266">
        <v>92.0</v>
      </c>
      <c s="64" r="CJ266">
        <v>0.0</v>
      </c>
      <c s="64" r="CK266">
        <v>4.0</v>
      </c>
      <c s="64" r="CL266">
        <v>16.0</v>
      </c>
      <c s="64" r="CM266">
        <v>20.0</v>
      </c>
      <c s="64" r="CN266">
        <v>20.0</v>
      </c>
      <c s="64" r="CO266">
        <v>32.0</v>
      </c>
      <c s="64" r="CP266">
        <v>0.0</v>
      </c>
      <c s="64" r="CQ266">
        <v>0.0</v>
      </c>
      <c s="64" r="CR266">
        <v>36.0</v>
      </c>
      <c s="64" r="CS266">
        <v>0.0</v>
      </c>
      <c s="64" r="CT266">
        <v>4.0</v>
      </c>
      <c s="64" r="CU266">
        <v>0.0</v>
      </c>
      <c s="64" r="CV266">
        <v>0.0</v>
      </c>
      <c s="64" r="CW266">
        <v>4.0</v>
      </c>
      <c s="64" r="CX266">
        <v>4.0</v>
      </c>
      <c s="64" r="CY266">
        <v>16.0</v>
      </c>
      <c s="64" r="CZ266">
        <v>8.0</v>
      </c>
    </row>
    <row customHeight="1" r="267" ht="15.0">
      <c t="s" s="62" r="A267">
        <v>3140</v>
      </c>
      <c t="s" s="62" r="B267">
        <v>3141</v>
      </c>
      <c t="s" s="62" r="C267">
        <v>3142</v>
      </c>
      <c t="s" s="62" r="D267">
        <v>3143</v>
      </c>
      <c t="s" s="62" r="E267">
        <v>3144</v>
      </c>
      <c t="s" s="62" r="F267">
        <v>3145</v>
      </c>
      <c t="s" s="63" r="G267">
        <v>3146</v>
      </c>
      <c t="s" s="62" r="H267">
        <v>3147</v>
      </c>
      <c s="64" r="I267">
        <v>1055.0</v>
      </c>
      <c s="64" r="J267">
        <v>869.0</v>
      </c>
      <c s="64" r="K267">
        <v>818.0</v>
      </c>
      <c s="64" r="L267">
        <v>753.0</v>
      </c>
      <c s="64" r="M267">
        <v>670.0</v>
      </c>
      <c s="64" r="N267">
        <v>748.0</v>
      </c>
      <c s="64" r="O267">
        <v>29.94</v>
      </c>
      <c s="64" r="P267">
        <v>219.076555</v>
      </c>
      <c s="64" r="Q267">
        <v>142.349281999999</v>
      </c>
      <c s="64" r="R267">
        <v>227.15311</v>
      </c>
      <c s="64" r="S267">
        <v>230.181817999999</v>
      </c>
      <c s="64" r="T267">
        <v>139.320573999999</v>
      </c>
      <c s="64" r="U267">
        <v>96.91866</v>
      </c>
      <c s="64" r="V267">
        <v>185.0</v>
      </c>
      <c s="64" r="W267">
        <v>143.0</v>
      </c>
      <c s="64" r="X267">
        <v>193.0</v>
      </c>
      <c s="64" r="Y267">
        <v>157.0</v>
      </c>
      <c s="64" r="Z267">
        <v>130.0</v>
      </c>
      <c s="64" r="AA267">
        <v>61.0</v>
      </c>
      <c s="64" r="AB267">
        <v>532.043061999999</v>
      </c>
      <c s="64" r="AC267">
        <v>112.062201</v>
      </c>
      <c s="64" r="AD267">
        <v>70.6698559999999</v>
      </c>
      <c s="64" r="AE267">
        <v>117.110048</v>
      </c>
      <c s="64" r="AF267">
        <v>119.129187</v>
      </c>
      <c s="64" r="AG267">
        <v>71.679426</v>
      </c>
      <c s="64" r="AH267">
        <v>39.373206</v>
      </c>
      <c s="64" r="AI267">
        <v>2.019139</v>
      </c>
      <c s="64" r="AJ267">
        <v>143.358852</v>
      </c>
      <c s="64" r="AK267">
        <v>307.918659999999</v>
      </c>
      <c s="64" r="AL267">
        <v>80.76555</v>
      </c>
      <c s="64" r="AM267">
        <v>522.956938</v>
      </c>
      <c s="64" r="AN267">
        <v>107.014354</v>
      </c>
      <c s="64" r="AO267">
        <v>71.679426</v>
      </c>
      <c s="64" r="AP267">
        <v>110.043062</v>
      </c>
      <c s="64" r="AQ267">
        <v>111.052632</v>
      </c>
      <c s="64" r="AR267">
        <v>67.641148</v>
      </c>
      <c s="64" r="AS267">
        <v>47.449761</v>
      </c>
      <c s="64" r="AT267">
        <v>8.076555</v>
      </c>
      <c s="64" r="AU267">
        <v>136.291866</v>
      </c>
      <c s="64" r="AV267">
        <v>297.822967</v>
      </c>
      <c s="64" r="AW267">
        <v>88.842105</v>
      </c>
      <c s="64" r="AX267">
        <v>827.84689</v>
      </c>
      <c s="64" r="AY267">
        <v>28.2679429999999</v>
      </c>
      <c s="64" r="AZ267">
        <v>40.382775</v>
      </c>
      <c s="64" r="BA267">
        <v>36.344498</v>
      </c>
      <c s="64" r="BB267">
        <v>64.61244</v>
      </c>
      <c s="64" r="BC267">
        <v>157.492822999999</v>
      </c>
      <c s="64" r="BD267">
        <v>157.492822999999</v>
      </c>
      <c s="64" r="BE267">
        <v>189.799043</v>
      </c>
      <c s="64" r="BF267">
        <v>153.454545</v>
      </c>
      <c s="64" r="BG267">
        <v>688.0</v>
      </c>
      <c s="64" r="BH267">
        <v>428.057415999999</v>
      </c>
      <c s="64" r="BI267">
        <v>20.191388</v>
      </c>
      <c s="64" r="BJ267">
        <v>32.30622</v>
      </c>
      <c s="64" r="BK267">
        <v>20.191388</v>
      </c>
      <c s="64" r="BL267">
        <v>32.30622</v>
      </c>
      <c s="64" r="BM267">
        <v>20.191388</v>
      </c>
      <c s="64" r="BN267">
        <v>137.301435</v>
      </c>
      <c s="64" r="BO267">
        <v>92.8803829999999</v>
      </c>
      <c s="64" r="BP267">
        <v>72.688995</v>
      </c>
      <c s="64" r="BQ267">
        <v>399.789473999999</v>
      </c>
      <c s="64" r="BR267">
        <v>8.076555</v>
      </c>
      <c s="64" r="BS267">
        <v>8.076555</v>
      </c>
      <c s="64" r="BT267">
        <v>16.15311</v>
      </c>
      <c s="64" r="BU267">
        <v>32.30622</v>
      </c>
      <c s="64" r="BV267">
        <v>137.301435</v>
      </c>
      <c s="64" r="BW267">
        <v>20.191388</v>
      </c>
      <c s="64" r="BX267">
        <v>96.91866</v>
      </c>
      <c s="64" r="BY267">
        <v>80.76555</v>
      </c>
      <c s="64" r="BZ267">
        <v>109.033493</v>
      </c>
      <c s="64" r="CA267">
        <v>0.0</v>
      </c>
      <c s="64" r="CB267">
        <v>4.038278</v>
      </c>
      <c s="64" r="CC267">
        <v>0.0</v>
      </c>
      <c s="64" r="CD267">
        <v>4.038278</v>
      </c>
      <c s="64" r="CE267">
        <v>16.15311</v>
      </c>
      <c s="64" r="CF267">
        <v>24.229665</v>
      </c>
      <c s="64" r="CG267">
        <v>0.0</v>
      </c>
      <c s="64" r="CH267">
        <v>60.5741629999999</v>
      </c>
      <c s="64" r="CI267">
        <v>432.095693999999</v>
      </c>
      <c s="64" r="CJ267">
        <v>20.191388</v>
      </c>
      <c s="64" r="CK267">
        <v>28.2679429999999</v>
      </c>
      <c s="64" r="CL267">
        <v>32.30622</v>
      </c>
      <c s="64" r="CM267">
        <v>44.421053</v>
      </c>
      <c s="64" r="CN267">
        <v>129.22488</v>
      </c>
      <c s="64" r="CO267">
        <v>117.110048</v>
      </c>
      <c s="64" r="CP267">
        <v>0.0</v>
      </c>
      <c s="64" r="CQ267">
        <v>60.5741629999999</v>
      </c>
      <c s="64" r="CR267">
        <v>286.717702999999</v>
      </c>
      <c s="64" r="CS267">
        <v>8.076555</v>
      </c>
      <c s="64" r="CT267">
        <v>8.076555</v>
      </c>
      <c s="64" r="CU267">
        <v>4.038278</v>
      </c>
      <c s="64" r="CV267">
        <v>16.15311</v>
      </c>
      <c s="64" r="CW267">
        <v>12.114833</v>
      </c>
      <c s="64" r="CX267">
        <v>16.15311</v>
      </c>
      <c s="64" r="CY267">
        <v>189.799043</v>
      </c>
      <c s="64" r="CZ267">
        <v>32.30622</v>
      </c>
    </row>
    <row customHeight="1" r="268" ht="15.0">
      <c t="s" s="62" r="A268">
        <v>3148</v>
      </c>
      <c t="s" s="62" r="B268">
        <v>3149</v>
      </c>
      <c t="s" s="62" r="C268">
        <v>3150</v>
      </c>
      <c t="s" s="62" r="D268">
        <v>3151</v>
      </c>
      <c t="s" s="62" r="E268">
        <v>3152</v>
      </c>
      <c t="s" s="62" r="F268">
        <v>3153</v>
      </c>
      <c t="s" s="63" r="G268">
        <v>3154</v>
      </c>
      <c t="s" s="62" r="H268">
        <v>3155</v>
      </c>
      <c s="64" r="I268">
        <v>709.0</v>
      </c>
      <c s="64" r="J268">
        <v>596.0</v>
      </c>
      <c s="64" r="K268">
        <v>527.0</v>
      </c>
      <c s="64" r="L268">
        <v>522.0</v>
      </c>
      <c s="64" r="M268">
        <v>359.0</v>
      </c>
      <c s="64" r="N268">
        <v>389.0</v>
      </c>
      <c s="64" r="O268">
        <v>9.03999999999999</v>
      </c>
      <c s="64" r="P268">
        <v>156.748169999999</v>
      </c>
      <c s="64" r="Q268">
        <v>72.664714</v>
      </c>
      <c s="64" r="R268">
        <v>172.319179999999</v>
      </c>
      <c s="64" r="S268">
        <v>172.319179999999</v>
      </c>
      <c s="64" r="T268">
        <v>85.1215229999999</v>
      </c>
      <c s="64" r="U268">
        <v>49.827233</v>
      </c>
      <c s="64" r="V268">
        <v>134.0</v>
      </c>
      <c s="64" r="W268">
        <v>69.0</v>
      </c>
      <c s="64" r="X268">
        <v>163.0</v>
      </c>
      <c s="64" r="Y268">
        <v>115.0</v>
      </c>
      <c s="64" r="Z268">
        <v>80.0</v>
      </c>
      <c s="64" r="AA268">
        <v>35.0</v>
      </c>
      <c s="64" r="AB268">
        <v>342.562225</v>
      </c>
      <c s="64" r="AC268">
        <v>73.7027819999999</v>
      </c>
      <c s="64" r="AD268">
        <v>35.2942899999999</v>
      </c>
      <c s="64" r="AE268">
        <v>82.007321</v>
      </c>
      <c s="64" r="AF268">
        <v>88.235725</v>
      </c>
      <c s="64" r="AG268">
        <v>44.636896</v>
      </c>
      <c s="64" r="AH268">
        <v>18.685212</v>
      </c>
      <c s="64" r="AI268">
        <v>0.0</v>
      </c>
      <c s="64" r="AJ268">
        <v>88.235725</v>
      </c>
      <c s="64" r="AK268">
        <v>220.070278</v>
      </c>
      <c s="64" r="AL268">
        <v>34.2562229999999</v>
      </c>
      <c s="64" r="AM268">
        <v>366.437774999999</v>
      </c>
      <c s="64" r="AN268">
        <v>83.045388</v>
      </c>
      <c s="64" r="AO268">
        <v>37.3704249999999</v>
      </c>
      <c s="64" r="AP268">
        <v>90.3118589999999</v>
      </c>
      <c s="64" r="AQ268">
        <v>84.083455</v>
      </c>
      <c s="64" r="AR268">
        <v>40.484627</v>
      </c>
      <c s="64" r="AS268">
        <v>29.0658859999999</v>
      </c>
      <c s="64" r="AT268">
        <v>2.07613499999999</v>
      </c>
      <c s="64" r="AU268">
        <v>98.616398</v>
      </c>
      <c s="64" r="AV268">
        <v>214.879941</v>
      </c>
      <c s="64" r="AW268">
        <v>52.9414349999999</v>
      </c>
      <c s="64" r="AX268">
        <v>543.947290999999</v>
      </c>
      <c s="64" r="AY268">
        <v>8.304539</v>
      </c>
      <c s="64" r="AZ268">
        <v>20.761347</v>
      </c>
      <c s="64" r="BA268">
        <v>37.3704249999999</v>
      </c>
      <c s="64" r="BB268">
        <v>70.5885799999999</v>
      </c>
      <c s="64" r="BC268">
        <v>103.806735</v>
      </c>
      <c s="64" r="BD268">
        <v>116.263543</v>
      </c>
      <c s="64" r="BE268">
        <v>132.872621</v>
      </c>
      <c s="64" r="BF268">
        <v>53.9795019999999</v>
      </c>
      <c s="64" r="BG268">
        <v>460.0</v>
      </c>
      <c s="64" r="BH268">
        <v>261.592971999999</v>
      </c>
      <c s="64" r="BI268">
        <v>4.152269</v>
      </c>
      <c s="64" r="BJ268">
        <v>16.609078</v>
      </c>
      <c s="64" r="BK268">
        <v>20.761347</v>
      </c>
      <c s="64" r="BL268">
        <v>41.522694</v>
      </c>
      <c s="64" r="BM268">
        <v>20.761347</v>
      </c>
      <c s="64" r="BN268">
        <v>91.3499269999999</v>
      </c>
      <c s="64" r="BO268">
        <v>53.9795019999999</v>
      </c>
      <c s="64" r="BP268">
        <v>12.456808</v>
      </c>
      <c s="64" r="BQ268">
        <v>282.354318999999</v>
      </c>
      <c s="64" r="BR268">
        <v>4.152269</v>
      </c>
      <c s="64" r="BS268">
        <v>4.152269</v>
      </c>
      <c s="64" r="BT268">
        <v>16.609078</v>
      </c>
      <c s="64" r="BU268">
        <v>29.0658859999999</v>
      </c>
      <c s="64" r="BV268">
        <v>83.045388</v>
      </c>
      <c s="64" r="BW268">
        <v>24.913616</v>
      </c>
      <c s="64" r="BX268">
        <v>78.8931189999999</v>
      </c>
      <c s="64" r="BY268">
        <v>41.522694</v>
      </c>
      <c s="64" r="BZ268">
        <v>45.6749629999999</v>
      </c>
      <c s="64" r="CA268">
        <v>0.0</v>
      </c>
      <c s="64" r="CB268">
        <v>0.0</v>
      </c>
      <c s="64" r="CC268">
        <v>0.0</v>
      </c>
      <c s="64" r="CD268">
        <v>0.0</v>
      </c>
      <c s="64" r="CE268">
        <v>0.0</v>
      </c>
      <c s="64" r="CF268">
        <v>20.761347</v>
      </c>
      <c s="64" r="CG268">
        <v>0.0</v>
      </c>
      <c s="64" r="CH268">
        <v>24.913616</v>
      </c>
      <c s="64" r="CI268">
        <v>311.420205</v>
      </c>
      <c s="64" r="CJ268">
        <v>8.304539</v>
      </c>
      <c s="64" r="CK268">
        <v>8.304539</v>
      </c>
      <c s="64" r="CL268">
        <v>33.218155</v>
      </c>
      <c s="64" r="CM268">
        <v>66.43631</v>
      </c>
      <c s="64" r="CN268">
        <v>87.197657</v>
      </c>
      <c s="64" r="CO268">
        <v>87.197657</v>
      </c>
      <c s="64" r="CP268">
        <v>0.0</v>
      </c>
      <c s="64" r="CQ268">
        <v>20.761347</v>
      </c>
      <c s="64" r="CR268">
        <v>186.852123</v>
      </c>
      <c s="64" r="CS268">
        <v>0.0</v>
      </c>
      <c s="64" r="CT268">
        <v>12.456808</v>
      </c>
      <c s="64" r="CU268">
        <v>4.152269</v>
      </c>
      <c s="64" r="CV268">
        <v>4.152269</v>
      </c>
      <c s="64" r="CW268">
        <v>16.609078</v>
      </c>
      <c s="64" r="CX268">
        <v>8.304539</v>
      </c>
      <c s="64" r="CY268">
        <v>132.872621</v>
      </c>
      <c s="64" r="CZ268">
        <v>8.304539</v>
      </c>
    </row>
    <row customHeight="1" r="269" ht="15.0">
      <c t="s" s="62" r="A269">
        <v>3156</v>
      </c>
      <c t="s" s="62" r="B269">
        <v>3157</v>
      </c>
      <c t="s" s="62" r="C269">
        <v>3158</v>
      </c>
      <c t="s" s="62" r="D269">
        <v>3159</v>
      </c>
      <c t="s" s="62" r="E269">
        <v>3160</v>
      </c>
      <c t="s" s="62" r="F269">
        <v>3161</v>
      </c>
      <c t="s" s="63" r="G269">
        <v>3162</v>
      </c>
      <c t="s" s="62" r="H269">
        <v>3163</v>
      </c>
      <c s="64" r="I269">
        <v>1168.0</v>
      </c>
      <c s="64" r="J269">
        <v>995.0</v>
      </c>
      <c s="64" r="K269">
        <v>1115.0</v>
      </c>
      <c s="64" r="L269">
        <v>1066.0</v>
      </c>
      <c s="64" r="M269">
        <v>1061.0</v>
      </c>
      <c s="64" r="N269">
        <v>1131.0</v>
      </c>
      <c s="64" r="O269">
        <v>32.2299999999999</v>
      </c>
      <c s="64" r="P269">
        <v>224.976741</v>
      </c>
      <c s="64" r="Q269">
        <v>131.227139999999</v>
      </c>
      <c s="64" r="R269">
        <v>236.783877999999</v>
      </c>
      <c s="64" r="S269">
        <v>224.879178</v>
      </c>
      <c s="64" r="T269">
        <v>202.195404</v>
      </c>
      <c s="64" r="U269">
        <v>147.937658</v>
      </c>
      <c s="64" r="V269">
        <v>141.0</v>
      </c>
      <c s="64" r="W269">
        <v>146.0</v>
      </c>
      <c s="64" r="X269">
        <v>188.0</v>
      </c>
      <c s="64" r="Y269">
        <v>207.0</v>
      </c>
      <c s="64" r="Z269">
        <v>196.0</v>
      </c>
      <c s="64" r="AA269">
        <v>117.0</v>
      </c>
      <c s="64" r="AB269">
        <v>577.082305</v>
      </c>
      <c s="64" r="AC269">
        <v>104.612298999999</v>
      </c>
      <c s="64" r="AD269">
        <v>68.079198</v>
      </c>
      <c s="64" r="AE269">
        <v>114.432997</v>
      </c>
      <c s="64" r="AF269">
        <v>114.405123</v>
      </c>
      <c s="64" r="AG269">
        <v>109.473867</v>
      </c>
      <c s="64" r="AH269">
        <v>61.147565</v>
      </c>
      <c s="64" r="AI269">
        <v>4.931255</v>
      </c>
      <c s="64" r="AJ269">
        <v>127.310011</v>
      </c>
      <c s="64" r="AK269">
        <v>325.504661</v>
      </c>
      <c s="64" r="AL269">
        <v>124.267633</v>
      </c>
      <c s="64" r="AM269">
        <v>590.917694999999</v>
      </c>
      <c s="64" r="AN269">
        <v>120.364441</v>
      </c>
      <c s="64" r="AO269">
        <v>63.1479429999999</v>
      </c>
      <c s="64" r="AP269">
        <v>122.350881</v>
      </c>
      <c s="64" r="AQ269">
        <v>110.474056</v>
      </c>
      <c s="64" r="AR269">
        <v>92.7215369999999</v>
      </c>
      <c s="64" r="AS269">
        <v>73.9688289999999</v>
      </c>
      <c s="64" r="AT269">
        <v>7.89000799999999</v>
      </c>
      <c s="64" r="AU269">
        <v>142.075902</v>
      </c>
      <c s="64" r="AV269">
        <v>311.738959</v>
      </c>
      <c s="64" r="AW269">
        <v>137.102834</v>
      </c>
      <c s="64" r="AX269">
        <v>950.969018</v>
      </c>
      <c s="64" r="AY269">
        <v>51.285055</v>
      </c>
      <c s="64" r="AZ269">
        <v>11.835013</v>
      </c>
      <c s="64" r="BA269">
        <v>27.61503</v>
      </c>
      <c s="64" r="BB269">
        <v>82.845089</v>
      </c>
      <c s="64" r="BC269">
        <v>118.350127</v>
      </c>
      <c s="64" r="BD269">
        <v>193.360957</v>
      </c>
      <c s="64" r="BE269">
        <v>311.655333999999</v>
      </c>
      <c s="64" r="BF269">
        <v>154.022414</v>
      </c>
      <c s="64" r="BG269">
        <v>876.0</v>
      </c>
      <c s="64" r="BH269">
        <v>473.456256999999</v>
      </c>
      <c s="64" r="BI269">
        <v>35.5050379999999</v>
      </c>
      <c s="64" r="BJ269">
        <v>3.945004</v>
      </c>
      <c s="64" r="BK269">
        <v>11.835013</v>
      </c>
      <c s="64" r="BL269">
        <v>43.395046</v>
      </c>
      <c s="64" r="BM269">
        <v>23.6700249999999</v>
      </c>
      <c s="64" r="BN269">
        <v>161.800923</v>
      </c>
      <c s="64" r="BO269">
        <v>161.745172999999</v>
      </c>
      <c s="64" r="BP269">
        <v>31.560034</v>
      </c>
      <c s="64" r="BQ269">
        <v>477.512761</v>
      </c>
      <c s="64" r="BR269">
        <v>15.780017</v>
      </c>
      <c s="64" r="BS269">
        <v>7.89000799999999</v>
      </c>
      <c s="64" r="BT269">
        <v>15.780017</v>
      </c>
      <c s="64" r="BU269">
        <v>39.450042</v>
      </c>
      <c s="64" r="BV269">
        <v>94.6801009999999</v>
      </c>
      <c s="64" r="BW269">
        <v>31.560034</v>
      </c>
      <c s="64" r="BX269">
        <v>149.910160999999</v>
      </c>
      <c s="64" r="BY269">
        <v>122.462380999999</v>
      </c>
      <c s="64" r="BZ269">
        <v>94.791601</v>
      </c>
      <c s="64" r="CA269">
        <v>3.945004</v>
      </c>
      <c s="64" r="CB269">
        <v>0.0</v>
      </c>
      <c s="64" r="CC269">
        <v>0.0</v>
      </c>
      <c s="64" r="CD269">
        <v>0.0</v>
      </c>
      <c s="64" r="CE269">
        <v>19.725021</v>
      </c>
      <c s="64" r="CF269">
        <v>23.6700249999999</v>
      </c>
      <c s="64" r="CG269">
        <v>0.0</v>
      </c>
      <c s="64" r="CH269">
        <v>47.4515499999999</v>
      </c>
      <c s="64" r="CI269">
        <v>445.896976999999</v>
      </c>
      <c s="64" r="CJ269">
        <v>39.450042</v>
      </c>
      <c s="64" r="CK269">
        <v>3.945004</v>
      </c>
      <c s="64" r="CL269">
        <v>19.725021</v>
      </c>
      <c s="64" r="CM269">
        <v>74.9550799999999</v>
      </c>
      <c s="64" r="CN269">
        <v>90.7350969999999</v>
      </c>
      <c s="64" r="CO269">
        <v>146.020906</v>
      </c>
      <c s="64" r="CP269">
        <v>0.0</v>
      </c>
      <c s="64" r="CQ269">
        <v>71.065826</v>
      </c>
      <c s="64" r="CR269">
        <v>410.280439</v>
      </c>
      <c s="64" r="CS269">
        <v>7.89000799999999</v>
      </c>
      <c s="64" r="CT269">
        <v>7.89000799999999</v>
      </c>
      <c s="64" r="CU269">
        <v>7.89000799999999</v>
      </c>
      <c s="64" r="CV269">
        <v>7.89000799999999</v>
      </c>
      <c s="64" r="CW269">
        <v>7.89000799999999</v>
      </c>
      <c s="64" r="CX269">
        <v>23.6700249999999</v>
      </c>
      <c s="64" r="CY269">
        <v>311.655333999999</v>
      </c>
      <c s="64" r="CZ269">
        <v>35.5050379999999</v>
      </c>
    </row>
    <row customHeight="1" r="270" ht="15.0">
      <c t="s" s="62" r="A270">
        <v>3164</v>
      </c>
      <c t="s" s="62" r="B270">
        <v>3165</v>
      </c>
      <c t="s" s="62" r="C270">
        <v>3166</v>
      </c>
      <c t="s" s="62" r="D270">
        <v>3167</v>
      </c>
      <c t="s" s="62" r="E270">
        <v>3168</v>
      </c>
      <c t="s" s="62" r="F270">
        <v>3169</v>
      </c>
      <c t="s" s="63" r="G270">
        <v>3170</v>
      </c>
      <c t="s" s="62" r="H270">
        <v>3171</v>
      </c>
      <c s="64" r="I270">
        <v>1506.0</v>
      </c>
      <c s="64" r="J270">
        <v>1344.0</v>
      </c>
      <c s="64" r="K270">
        <v>1387.0</v>
      </c>
      <c s="64" r="L270">
        <v>1360.0</v>
      </c>
      <c s="64" r="M270">
        <v>1420.0</v>
      </c>
      <c s="64" r="N270">
        <v>1466.0</v>
      </c>
      <c s="64" r="O270">
        <v>7.36</v>
      </c>
      <c s="64" r="P270">
        <v>317.257834</v>
      </c>
      <c s="64" r="Q270">
        <v>246.866252</v>
      </c>
      <c s="64" r="R270">
        <v>331.137863999999</v>
      </c>
      <c s="64" r="S270">
        <v>296.446148999999</v>
      </c>
      <c s="64" r="T270">
        <v>182.431614999999</v>
      </c>
      <c s="64" r="U270">
        <v>131.860287</v>
      </c>
      <c s="64" r="V270">
        <v>258.0</v>
      </c>
      <c s="64" r="W270">
        <v>250.0</v>
      </c>
      <c s="64" r="X270">
        <v>311.0</v>
      </c>
      <c s="64" r="Y270">
        <v>233.0</v>
      </c>
      <c s="64" r="Z270">
        <v>192.0</v>
      </c>
      <c s="64" r="AA270">
        <v>100.0</v>
      </c>
      <c s="64" r="AB270">
        <v>736.641392999999</v>
      </c>
      <c s="64" r="AC270">
        <v>158.628917</v>
      </c>
      <c s="64" r="AD270">
        <v>132.851718</v>
      </c>
      <c s="64" r="AE270">
        <v>154.663194</v>
      </c>
      <c s="64" r="AF270">
        <v>153.671763</v>
      </c>
      <c s="64" r="AG270">
        <v>89.237126</v>
      </c>
      <c s="64" r="AH270">
        <v>44.6143829999999</v>
      </c>
      <c s="64" r="AI270">
        <v>2.974292</v>
      </c>
      <c s="64" r="AJ270">
        <v>204.23473</v>
      </c>
      <c s="64" r="AK270">
        <v>439.203813</v>
      </c>
      <c s="64" r="AL270">
        <v>93.202849</v>
      </c>
      <c s="64" r="AM270">
        <v>769.358607</v>
      </c>
      <c s="64" r="AN270">
        <v>158.628917</v>
      </c>
      <c s="64" r="AO270">
        <v>114.014534</v>
      </c>
      <c s="64" r="AP270">
        <v>176.47467</v>
      </c>
      <c s="64" r="AQ270">
        <v>142.774385999999</v>
      </c>
      <c s="64" r="AR270">
        <v>93.194489</v>
      </c>
      <c s="64" r="AS270">
        <v>70.391582</v>
      </c>
      <c s="64" r="AT270">
        <v>13.88003</v>
      </c>
      <c s="64" r="AU270">
        <v>192.337561999999</v>
      </c>
      <c s="64" r="AV270">
        <v>438.220743</v>
      </c>
      <c s="64" r="AW270">
        <v>138.800301999999</v>
      </c>
      <c s="64" r="AX270">
        <v>1185.75115299999</v>
      </c>
      <c s="64" r="AY270">
        <v>7.931446</v>
      </c>
      <c s="64" r="AZ270">
        <v>43.6229519999999</v>
      </c>
      <c s="64" r="BA270">
        <v>55.520121</v>
      </c>
      <c s="64" r="BB270">
        <v>182.423253999999</v>
      </c>
      <c s="64" r="BC270">
        <v>257.77199</v>
      </c>
      <c s="64" r="BD270">
        <v>233.977652</v>
      </c>
      <c s="64" r="BE270">
        <v>289.497773</v>
      </c>
      <c s="64" r="BF270">
        <v>115.005965</v>
      </c>
      <c s="64" r="BG270">
        <v>1128.0</v>
      </c>
      <c s="64" r="BH270">
        <v>586.926992</v>
      </c>
      <c s="64" r="BI270">
        <v>7.931446</v>
      </c>
      <c s="64" r="BJ270">
        <v>27.7600599999999</v>
      </c>
      <c s="64" r="BK270">
        <v>27.7600599999999</v>
      </c>
      <c s="64" r="BL270">
        <v>118.971688</v>
      </c>
      <c s="64" r="BM270">
        <v>63.4515669999999</v>
      </c>
      <c s="64" r="BN270">
        <v>162.59464</v>
      </c>
      <c s="64" r="BO270">
        <v>134.834578999999</v>
      </c>
      <c s="64" r="BP270">
        <v>43.6229519999999</v>
      </c>
      <c s="64" r="BQ270">
        <v>598.824161</v>
      </c>
      <c s="64" r="BR270">
        <v>0.0</v>
      </c>
      <c s="64" r="BS270">
        <v>15.862892</v>
      </c>
      <c s="64" r="BT270">
        <v>27.7600599999999</v>
      </c>
      <c s="64" r="BU270">
        <v>63.4515669999999</v>
      </c>
      <c s="64" r="BV270">
        <v>194.320423</v>
      </c>
      <c s="64" r="BW270">
        <v>71.383013</v>
      </c>
      <c s="64" r="BX270">
        <v>154.663194</v>
      </c>
      <c s="64" r="BY270">
        <v>71.383013</v>
      </c>
      <c s="64" r="BZ270">
        <v>146.731748</v>
      </c>
      <c s="64" r="CA270">
        <v>0.0</v>
      </c>
      <c s="64" r="CB270">
        <v>0.0</v>
      </c>
      <c s="64" r="CC270">
        <v>3.965723</v>
      </c>
      <c s="64" r="CD270">
        <v>3.965723</v>
      </c>
      <c s="64" r="CE270">
        <v>31.725783</v>
      </c>
      <c s="64" r="CF270">
        <v>51.5543979999999</v>
      </c>
      <c s="64" r="CG270">
        <v>0.0</v>
      </c>
      <c s="64" r="CH270">
        <v>55.520121</v>
      </c>
      <c s="64" r="CI270">
        <v>674.172897</v>
      </c>
      <c s="64" r="CJ270">
        <v>7.931446</v>
      </c>
      <c s="64" r="CK270">
        <v>39.657229</v>
      </c>
      <c s="64" r="CL270">
        <v>51.5543979999999</v>
      </c>
      <c s="64" r="CM270">
        <v>162.59464</v>
      </c>
      <c s="64" r="CN270">
        <v>202.251869</v>
      </c>
      <c s="64" r="CO270">
        <v>170.526085999999</v>
      </c>
      <c s="64" r="CP270">
        <v>7.931446</v>
      </c>
      <c s="64" r="CQ270">
        <v>31.725783</v>
      </c>
      <c s="64" r="CR270">
        <v>364.846509</v>
      </c>
      <c s="64" r="CS270">
        <v>0.0</v>
      </c>
      <c s="64" r="CT270">
        <v>3.965723</v>
      </c>
      <c s="64" r="CU270">
        <v>0.0</v>
      </c>
      <c s="64" r="CV270">
        <v>15.862892</v>
      </c>
      <c s="64" r="CW270">
        <v>23.794338</v>
      </c>
      <c s="64" r="CX270">
        <v>11.897169</v>
      </c>
      <c s="64" r="CY270">
        <v>281.566327</v>
      </c>
      <c s="64" r="CZ270">
        <v>27.7600599999999</v>
      </c>
    </row>
    <row customHeight="1" r="271" ht="15.0">
      <c t="s" s="62" r="A271">
        <v>3172</v>
      </c>
      <c t="s" s="62" r="B271">
        <v>3173</v>
      </c>
      <c t="s" s="62" r="C271">
        <v>3174</v>
      </c>
      <c t="s" s="62" r="D271">
        <v>3175</v>
      </c>
      <c t="s" s="62" r="E271">
        <v>3176</v>
      </c>
      <c t="s" s="62" r="F271">
        <v>3177</v>
      </c>
      <c t="s" s="63" r="G271">
        <v>3178</v>
      </c>
      <c t="s" s="62" r="H271">
        <v>3179</v>
      </c>
      <c s="64" r="I271">
        <v>385.0</v>
      </c>
      <c s="64" r="J271">
        <v>400.0</v>
      </c>
      <c s="64" r="K271">
        <v>380.0</v>
      </c>
      <c s="64" r="L271">
        <v>397.0</v>
      </c>
      <c s="64" r="M271">
        <v>360.0</v>
      </c>
      <c s="64" r="N271">
        <v>361.0</v>
      </c>
      <c s="64" r="O271">
        <v>13.57</v>
      </c>
      <c s="64" r="P271">
        <v>59.9858359999999</v>
      </c>
      <c s="64" r="Q271">
        <v>40.3541079999999</v>
      </c>
      <c s="64" r="R271">
        <v>67.6203969999999</v>
      </c>
      <c s="64" r="S271">
        <v>91.614731</v>
      </c>
      <c s="64" r="T271">
        <v>90.524079</v>
      </c>
      <c s="64" r="U271">
        <v>34.9008499999999</v>
      </c>
      <c s="64" r="V271">
        <v>72.0</v>
      </c>
      <c s="64" r="W271">
        <v>59.0</v>
      </c>
      <c s="64" r="X271">
        <v>91.0</v>
      </c>
      <c s="64" r="Y271">
        <v>85.0</v>
      </c>
      <c s="64" r="Z271">
        <v>58.0</v>
      </c>
      <c s="64" r="AA271">
        <v>35.0</v>
      </c>
      <c s="64" r="AB271">
        <v>202.861189999999</v>
      </c>
      <c s="64" r="AC271">
        <v>30.5382439999999</v>
      </c>
      <c s="64" r="AD271">
        <v>20.72238</v>
      </c>
      <c s="64" r="AE271">
        <v>34.9008499999999</v>
      </c>
      <c s="64" r="AF271">
        <v>49.07932</v>
      </c>
      <c s="64" r="AG271">
        <v>51.260623</v>
      </c>
      <c s="64" r="AH271">
        <v>15.2691219999999</v>
      </c>
      <c s="64" r="AI271">
        <v>1.090652</v>
      </c>
      <c s="64" r="AJ271">
        <v>40.3541079999999</v>
      </c>
      <c s="64" r="AK271">
        <v>114.518414</v>
      </c>
      <c s="64" r="AL271">
        <v>47.988669</v>
      </c>
      <c s="64" r="AM271">
        <v>182.13881</v>
      </c>
      <c s="64" r="AN271">
        <v>29.447592</v>
      </c>
      <c s="64" r="AO271">
        <v>19.6317279999999</v>
      </c>
      <c s="64" r="AP271">
        <v>32.7195469999999</v>
      </c>
      <c s="64" r="AQ271">
        <v>42.535411</v>
      </c>
      <c s="64" r="AR271">
        <v>39.2634559999999</v>
      </c>
      <c s="64" r="AS271">
        <v>17.4504249999999</v>
      </c>
      <c s="64" r="AT271">
        <v>1.090652</v>
      </c>
      <c s="64" r="AU271">
        <v>37.0821529999999</v>
      </c>
      <c s="64" r="AV271">
        <v>101.430595</v>
      </c>
      <c s="64" r="AW271">
        <v>43.6260619999999</v>
      </c>
      <c s="64" r="AX271">
        <v>292.294618</v>
      </c>
      <c s="64" r="AY271">
        <v>13.087819</v>
      </c>
      <c s="64" r="AZ271">
        <v>26.1756369999999</v>
      </c>
      <c s="64" r="BA271">
        <v>21.8130309999999</v>
      </c>
      <c s="64" r="BB271">
        <v>21.8130309999999</v>
      </c>
      <c s="64" r="BC271">
        <v>26.1756369999999</v>
      </c>
      <c s="64" r="BD271">
        <v>47.988669</v>
      </c>
      <c s="64" r="BE271">
        <v>91.614731</v>
      </c>
      <c s="64" r="BF271">
        <v>43.6260619999999</v>
      </c>
      <c s="64" r="BG271">
        <v>328.0</v>
      </c>
      <c s="64" r="BH271">
        <v>152.691217999999</v>
      </c>
      <c s="64" r="BI271">
        <v>4.362606</v>
      </c>
      <c s="64" r="BJ271">
        <v>21.8130309999999</v>
      </c>
      <c s="64" r="BK271">
        <v>8.725212</v>
      </c>
      <c s="64" r="BL271">
        <v>13.087819</v>
      </c>
      <c s="64" r="BM271">
        <v>4.362606</v>
      </c>
      <c s="64" r="BN271">
        <v>39.2634559999999</v>
      </c>
      <c s="64" r="BO271">
        <v>52.351275</v>
      </c>
      <c s="64" r="BP271">
        <v>8.725212</v>
      </c>
      <c s="64" r="BQ271">
        <v>139.603399</v>
      </c>
      <c s="64" r="BR271">
        <v>8.725212</v>
      </c>
      <c s="64" r="BS271">
        <v>4.362606</v>
      </c>
      <c s="64" r="BT271">
        <v>13.087819</v>
      </c>
      <c s="64" r="BU271">
        <v>8.725212</v>
      </c>
      <c s="64" r="BV271">
        <v>21.8130309999999</v>
      </c>
      <c s="64" r="BW271">
        <v>8.725212</v>
      </c>
      <c s="64" r="BX271">
        <v>39.2634559999999</v>
      </c>
      <c s="64" r="BY271">
        <v>34.9008499999999</v>
      </c>
      <c s="64" r="BZ271">
        <v>21.8130309999999</v>
      </c>
      <c s="64" r="CA271">
        <v>0.0</v>
      </c>
      <c s="64" r="CB271">
        <v>0.0</v>
      </c>
      <c s="64" r="CC271">
        <v>0.0</v>
      </c>
      <c s="64" r="CD271">
        <v>0.0</v>
      </c>
      <c s="64" r="CE271">
        <v>0.0</v>
      </c>
      <c s="64" r="CF271">
        <v>13.087819</v>
      </c>
      <c s="64" r="CG271">
        <v>0.0</v>
      </c>
      <c s="64" r="CH271">
        <v>8.725212</v>
      </c>
      <c s="64" r="CI271">
        <v>122.152975</v>
      </c>
      <c s="64" r="CJ271">
        <v>8.725212</v>
      </c>
      <c s="64" r="CK271">
        <v>13.087819</v>
      </c>
      <c s="64" r="CL271">
        <v>13.087819</v>
      </c>
      <c s="64" r="CM271">
        <v>17.4504249999999</v>
      </c>
      <c s="64" r="CN271">
        <v>21.8130309999999</v>
      </c>
      <c s="64" r="CO271">
        <v>30.5382439999999</v>
      </c>
      <c s="64" r="CP271">
        <v>0.0</v>
      </c>
      <c s="64" r="CQ271">
        <v>17.4504249999999</v>
      </c>
      <c s="64" r="CR271">
        <v>148.328611999999</v>
      </c>
      <c s="64" r="CS271">
        <v>4.362606</v>
      </c>
      <c s="64" r="CT271">
        <v>13.087819</v>
      </c>
      <c s="64" r="CU271">
        <v>8.725212</v>
      </c>
      <c s="64" r="CV271">
        <v>4.362606</v>
      </c>
      <c s="64" r="CW271">
        <v>4.362606</v>
      </c>
      <c s="64" r="CX271">
        <v>4.362606</v>
      </c>
      <c s="64" r="CY271">
        <v>91.614731</v>
      </c>
      <c s="64" r="CZ271">
        <v>17.4504249999999</v>
      </c>
    </row>
    <row customHeight="1" r="272" ht="15.0">
      <c t="s" s="62" r="A272">
        <v>3180</v>
      </c>
      <c t="s" s="62" r="B272">
        <v>3181</v>
      </c>
      <c t="s" s="62" r="C272">
        <v>3182</v>
      </c>
      <c t="s" s="62" r="D272">
        <v>3183</v>
      </c>
      <c t="s" s="62" r="E272">
        <v>3184</v>
      </c>
      <c t="s" s="62" r="F272">
        <v>3185</v>
      </c>
      <c t="s" s="63" r="G272">
        <v>3186</v>
      </c>
      <c t="s" s="62" r="H272">
        <v>3187</v>
      </c>
      <c s="64" r="I272">
        <v>163.0</v>
      </c>
      <c s="64" r="J272">
        <v>96.0</v>
      </c>
      <c s="64" r="K272">
        <v>83.0</v>
      </c>
      <c s="64" r="L272">
        <v>77.0</v>
      </c>
      <c s="64" r="M272">
        <v>68.0</v>
      </c>
      <c s="64" r="N272">
        <v>96.0</v>
      </c>
      <c s="64" r="O272">
        <v>6.71</v>
      </c>
      <c s="64" r="P272">
        <v>43.226519</v>
      </c>
      <c s="64" r="Q272">
        <v>17.1104969999999</v>
      </c>
      <c s="64" r="R272">
        <v>36.0220989999999</v>
      </c>
      <c s="64" r="S272">
        <v>38.7237569999999</v>
      </c>
      <c s="64" r="T272">
        <v>15.309392</v>
      </c>
      <c s="64" r="U272">
        <v>12.607735</v>
      </c>
      <c s="64" r="V272">
        <v>14.0</v>
      </c>
      <c s="64" r="W272">
        <v>9.0</v>
      </c>
      <c s="64" r="X272">
        <v>24.0</v>
      </c>
      <c s="64" r="Y272">
        <v>17.0</v>
      </c>
      <c s="64" r="Z272">
        <v>24.0</v>
      </c>
      <c s="64" r="AA272">
        <v>8.0</v>
      </c>
      <c s="64" r="AB272">
        <v>78.348066</v>
      </c>
      <c s="64" r="AC272">
        <v>20.712707</v>
      </c>
      <c s="64" r="AD272">
        <v>7.20441999999999</v>
      </c>
      <c s="64" r="AE272">
        <v>17.1104969999999</v>
      </c>
      <c s="64" r="AF272">
        <v>19.812155</v>
      </c>
      <c s="64" r="AG272">
        <v>8.104972</v>
      </c>
      <c s="64" r="AH272">
        <v>4.50276199999999</v>
      </c>
      <c s="64" r="AI272">
        <v>0.900552</v>
      </c>
      <c s="64" r="AJ272">
        <v>24.314917</v>
      </c>
      <c s="64" r="AK272">
        <v>45.027624</v>
      </c>
      <c s="64" r="AL272">
        <v>9.005525</v>
      </c>
      <c s="64" r="AM272">
        <v>84.6519339999999</v>
      </c>
      <c s="64" r="AN272">
        <v>22.513812</v>
      </c>
      <c s="64" r="AO272">
        <v>9.90607699999999</v>
      </c>
      <c s="64" r="AP272">
        <v>18.9116019999999</v>
      </c>
      <c s="64" r="AQ272">
        <v>18.9116019999999</v>
      </c>
      <c s="64" r="AR272">
        <v>7.20441999999999</v>
      </c>
      <c s="64" r="AS272">
        <v>7.20441999999999</v>
      </c>
      <c s="64" r="AT272">
        <v>0.0</v>
      </c>
      <c s="64" r="AU272">
        <v>27.016575</v>
      </c>
      <c s="64" r="AV272">
        <v>48.629834</v>
      </c>
      <c s="64" r="AW272">
        <v>9.005525</v>
      </c>
      <c s="64" r="AX272">
        <v>115.270718</v>
      </c>
      <c s="64" r="AY272">
        <v>0.0</v>
      </c>
      <c s="64" r="AZ272">
        <v>14.40884</v>
      </c>
      <c s="64" r="BA272">
        <v>14.40884</v>
      </c>
      <c s="64" r="BB272">
        <v>14.40884</v>
      </c>
      <c s="64" r="BC272">
        <v>25.21547</v>
      </c>
      <c s="64" r="BD272">
        <v>14.40884</v>
      </c>
      <c s="64" r="BE272">
        <v>25.21547</v>
      </c>
      <c s="64" r="BF272">
        <v>7.20441999999999</v>
      </c>
      <c s="64" r="BG272">
        <v>76.0</v>
      </c>
      <c s="64" r="BH272">
        <v>57.635359</v>
      </c>
      <c s="64" r="BI272">
        <v>0.0</v>
      </c>
      <c s="64" r="BJ272">
        <v>14.40884</v>
      </c>
      <c s="64" r="BK272">
        <v>10.80663</v>
      </c>
      <c s="64" r="BL272">
        <v>3.60220999999999</v>
      </c>
      <c s="64" r="BM272">
        <v>3.60220999999999</v>
      </c>
      <c s="64" r="BN272">
        <v>10.80663</v>
      </c>
      <c s="64" r="BO272">
        <v>14.40884</v>
      </c>
      <c s="64" r="BP272">
        <v>0.0</v>
      </c>
      <c s="64" r="BQ272">
        <v>57.635359</v>
      </c>
      <c s="64" r="BR272">
        <v>0.0</v>
      </c>
      <c s="64" r="BS272">
        <v>0.0</v>
      </c>
      <c s="64" r="BT272">
        <v>3.60220999999999</v>
      </c>
      <c s="64" r="BU272">
        <v>10.80663</v>
      </c>
      <c s="64" r="BV272">
        <v>21.61326</v>
      </c>
      <c s="64" r="BW272">
        <v>3.60220999999999</v>
      </c>
      <c s="64" r="BX272">
        <v>10.80663</v>
      </c>
      <c s="64" r="BY272">
        <v>7.20441999999999</v>
      </c>
      <c s="64" r="BZ272">
        <v>3.60220999999999</v>
      </c>
      <c s="64" r="CA272">
        <v>0.0</v>
      </c>
      <c s="64" r="CB272">
        <v>0.0</v>
      </c>
      <c s="64" r="CC272">
        <v>0.0</v>
      </c>
      <c s="64" r="CD272">
        <v>0.0</v>
      </c>
      <c s="64" r="CE272">
        <v>0.0</v>
      </c>
      <c s="64" r="CF272">
        <v>0.0</v>
      </c>
      <c s="64" r="CG272">
        <v>0.0</v>
      </c>
      <c s="64" r="CH272">
        <v>3.60220999999999</v>
      </c>
      <c s="64" r="CI272">
        <v>72.044199</v>
      </c>
      <c s="64" r="CJ272">
        <v>0.0</v>
      </c>
      <c s="64" r="CK272">
        <v>10.80663</v>
      </c>
      <c s="64" r="CL272">
        <v>10.80663</v>
      </c>
      <c s="64" r="CM272">
        <v>14.40884</v>
      </c>
      <c s="64" r="CN272">
        <v>21.61326</v>
      </c>
      <c s="64" r="CO272">
        <v>14.40884</v>
      </c>
      <c s="64" r="CP272">
        <v>0.0</v>
      </c>
      <c s="64" r="CQ272">
        <v>0.0</v>
      </c>
      <c s="64" r="CR272">
        <v>39.6243089999999</v>
      </c>
      <c s="64" r="CS272">
        <v>0.0</v>
      </c>
      <c s="64" r="CT272">
        <v>3.60220999999999</v>
      </c>
      <c s="64" r="CU272">
        <v>3.60220999999999</v>
      </c>
      <c s="64" r="CV272">
        <v>0.0</v>
      </c>
      <c s="64" r="CW272">
        <v>3.60220999999999</v>
      </c>
      <c s="64" r="CX272">
        <v>0.0</v>
      </c>
      <c s="64" r="CY272">
        <v>25.21547</v>
      </c>
      <c s="64" r="CZ272">
        <v>3.60220999999999</v>
      </c>
    </row>
    <row customHeight="1" r="273" ht="15.0">
      <c t="s" s="62" r="A273">
        <v>3188</v>
      </c>
      <c t="s" s="62" r="B273">
        <v>3189</v>
      </c>
      <c t="s" s="62" r="C273">
        <v>3190</v>
      </c>
      <c t="s" s="62" r="D273">
        <v>3191</v>
      </c>
      <c t="s" s="62" r="E273">
        <v>3192</v>
      </c>
      <c t="s" s="62" r="F273">
        <v>3193</v>
      </c>
      <c t="s" s="63" r="G273">
        <v>3194</v>
      </c>
      <c t="s" s="62" r="H273">
        <v>3195</v>
      </c>
      <c s="64" r="I273">
        <v>187.0</v>
      </c>
      <c s="64" r="J273">
        <v>171.0</v>
      </c>
      <c s="64" r="K273">
        <v>158.0</v>
      </c>
      <c s="64" r="L273">
        <v>193.0</v>
      </c>
      <c s="64" r="M273">
        <v>189.0</v>
      </c>
      <c s="64" r="N273">
        <v>193.0</v>
      </c>
      <c s="64" r="O273">
        <v>16.32</v>
      </c>
      <c s="64" r="P273">
        <v>25.8287289999999</v>
      </c>
      <c s="64" r="Q273">
        <v>15.4972379999999</v>
      </c>
      <c s="64" r="R273">
        <v>21.696133</v>
      </c>
      <c s="64" r="S273">
        <v>49.59116</v>
      </c>
      <c s="64" r="T273">
        <v>44.425414</v>
      </c>
      <c s="64" r="U273">
        <v>29.961326</v>
      </c>
      <c s="64" r="V273">
        <v>18.0</v>
      </c>
      <c s="64" r="W273">
        <v>26.0</v>
      </c>
      <c s="64" r="X273">
        <v>43.0</v>
      </c>
      <c s="64" r="Y273">
        <v>35.0</v>
      </c>
      <c s="64" r="Z273">
        <v>34.0</v>
      </c>
      <c s="64" r="AA273">
        <v>15.0</v>
      </c>
      <c s="64" r="AB273">
        <v>91.950276</v>
      </c>
      <c s="64" r="AC273">
        <v>10.331492</v>
      </c>
      <c s="64" r="AD273">
        <v>6.198895</v>
      </c>
      <c s="64" r="AE273">
        <v>10.331492</v>
      </c>
      <c s="64" r="AF273">
        <v>25.8287289999999</v>
      </c>
      <c s="64" r="AG273">
        <v>23.7624309999999</v>
      </c>
      <c s="64" r="AH273">
        <v>14.464088</v>
      </c>
      <c s="64" r="AI273">
        <v>1.033149</v>
      </c>
      <c s="64" r="AJ273">
        <v>12.39779</v>
      </c>
      <c s="64" r="AK273">
        <v>47.5248619999999</v>
      </c>
      <c s="64" r="AL273">
        <v>32.027624</v>
      </c>
      <c s="64" r="AM273">
        <v>95.0497239999999</v>
      </c>
      <c s="64" r="AN273">
        <v>15.4972379999999</v>
      </c>
      <c s="64" r="AO273">
        <v>9.29834299999999</v>
      </c>
      <c s="64" r="AP273">
        <v>11.364641</v>
      </c>
      <c s="64" r="AQ273">
        <v>23.7624309999999</v>
      </c>
      <c s="64" r="AR273">
        <v>20.662983</v>
      </c>
      <c s="64" r="AS273">
        <v>13.430939</v>
      </c>
      <c s="64" r="AT273">
        <v>1.033149</v>
      </c>
      <c s="64" r="AU273">
        <v>17.5635359999999</v>
      </c>
      <c s="64" r="AV273">
        <v>50.6243089999999</v>
      </c>
      <c s="64" r="AW273">
        <v>26.861878</v>
      </c>
      <c s="64" r="AX273">
        <v>157.038673999999</v>
      </c>
      <c s="64" r="AY273">
        <v>0.0</v>
      </c>
      <c s="64" r="AZ273">
        <v>16.530387</v>
      </c>
      <c s="64" r="BA273">
        <v>0.0</v>
      </c>
      <c s="64" r="BB273">
        <v>8.265193</v>
      </c>
      <c s="64" r="BC273">
        <v>41.3259669999999</v>
      </c>
      <c s="64" r="BD273">
        <v>37.19337</v>
      </c>
      <c s="64" r="BE273">
        <v>45.458564</v>
      </c>
      <c s="64" r="BF273">
        <v>8.265193</v>
      </c>
      <c s="64" r="BG273">
        <v>156.0</v>
      </c>
      <c s="64" r="BH273">
        <v>82.6519339999999</v>
      </c>
      <c s="64" r="BI273">
        <v>0.0</v>
      </c>
      <c s="64" r="BJ273">
        <v>16.530387</v>
      </c>
      <c s="64" r="BK273">
        <v>0.0</v>
      </c>
      <c s="64" r="BL273">
        <v>4.13259699999999</v>
      </c>
      <c s="64" r="BM273">
        <v>8.265193</v>
      </c>
      <c s="64" r="BN273">
        <v>24.79558</v>
      </c>
      <c s="64" r="BO273">
        <v>28.928177</v>
      </c>
      <c s="64" r="BP273">
        <v>0.0</v>
      </c>
      <c s="64" r="BQ273">
        <v>74.38674</v>
      </c>
      <c s="64" r="BR273">
        <v>0.0</v>
      </c>
      <c s="64" r="BS273">
        <v>0.0</v>
      </c>
      <c s="64" r="BT273">
        <v>0.0</v>
      </c>
      <c s="64" r="BU273">
        <v>4.13259699999999</v>
      </c>
      <c s="64" r="BV273">
        <v>33.0607729999999</v>
      </c>
      <c s="64" r="BW273">
        <v>12.39779</v>
      </c>
      <c s="64" r="BX273">
        <v>16.530387</v>
      </c>
      <c s="64" r="BY273">
        <v>8.265193</v>
      </c>
      <c s="64" r="BZ273">
        <v>0.0</v>
      </c>
      <c s="64" r="CA273">
        <v>0.0</v>
      </c>
      <c s="64" r="CB273">
        <v>0.0</v>
      </c>
      <c s="64" r="CC273">
        <v>0.0</v>
      </c>
      <c s="64" r="CD273">
        <v>0.0</v>
      </c>
      <c s="64" r="CE273">
        <v>0.0</v>
      </c>
      <c s="64" r="CF273">
        <v>0.0</v>
      </c>
      <c s="64" r="CG273">
        <v>0.0</v>
      </c>
      <c s="64" r="CH273">
        <v>0.0</v>
      </c>
      <c s="64" r="CI273">
        <v>90.9171269999999</v>
      </c>
      <c s="64" r="CJ273">
        <v>0.0</v>
      </c>
      <c s="64" r="CK273">
        <v>16.530387</v>
      </c>
      <c s="64" r="CL273">
        <v>0.0</v>
      </c>
      <c s="64" r="CM273">
        <v>4.13259699999999</v>
      </c>
      <c s="64" r="CN273">
        <v>33.0607729999999</v>
      </c>
      <c s="64" r="CO273">
        <v>28.928177</v>
      </c>
      <c s="64" r="CP273">
        <v>0.0</v>
      </c>
      <c s="64" r="CQ273">
        <v>8.265193</v>
      </c>
      <c s="64" r="CR273">
        <v>66.121547</v>
      </c>
      <c s="64" r="CS273">
        <v>0.0</v>
      </c>
      <c s="64" r="CT273">
        <v>0.0</v>
      </c>
      <c s="64" r="CU273">
        <v>0.0</v>
      </c>
      <c s="64" r="CV273">
        <v>4.13259699999999</v>
      </c>
      <c s="64" r="CW273">
        <v>8.265193</v>
      </c>
      <c s="64" r="CX273">
        <v>8.265193</v>
      </c>
      <c s="64" r="CY273">
        <v>45.458564</v>
      </c>
      <c s="64" r="CZ273">
        <v>0.0</v>
      </c>
    </row>
    <row customHeight="1" r="274" ht="15.0">
      <c t="s" s="62" r="A274">
        <v>3196</v>
      </c>
      <c t="s" s="62" r="B274">
        <v>3197</v>
      </c>
      <c t="s" s="62" r="C274">
        <v>3198</v>
      </c>
      <c t="s" s="62" r="D274">
        <v>3199</v>
      </c>
      <c t="s" s="62" r="E274">
        <v>3200</v>
      </c>
      <c t="s" s="62" r="F274">
        <v>3201</v>
      </c>
      <c t="s" s="63" r="G274">
        <v>3202</v>
      </c>
      <c t="s" s="62" r="H274">
        <v>3203</v>
      </c>
      <c s="64" r="I274">
        <v>1092.0</v>
      </c>
      <c s="64" r="J274">
        <v>864.0</v>
      </c>
      <c s="64" r="K274">
        <v>806.0</v>
      </c>
      <c s="64" r="L274">
        <v>724.0</v>
      </c>
      <c s="64" r="M274">
        <v>522.0</v>
      </c>
      <c s="64" r="N274">
        <v>568.0</v>
      </c>
      <c s="64" r="O274">
        <v>8.13</v>
      </c>
      <c s="64" r="P274">
        <v>254.566622</v>
      </c>
      <c s="64" r="Q274">
        <v>155.558499</v>
      </c>
      <c s="64" r="R274">
        <v>275.780507</v>
      </c>
      <c s="64" r="S274">
        <v>222.240701</v>
      </c>
      <c s="64" r="T274">
        <v>121.222201</v>
      </c>
      <c s="64" r="U274">
        <v>62.63147</v>
      </c>
      <c s="64" r="V274">
        <v>171.0</v>
      </c>
      <c s="64" r="W274">
        <v>169.0</v>
      </c>
      <c s="64" r="X274">
        <v>212.0</v>
      </c>
      <c s="64" r="Y274">
        <v>176.0</v>
      </c>
      <c s="64" r="Z274">
        <v>91.0</v>
      </c>
      <c s="64" r="AA274">
        <v>45.0</v>
      </c>
      <c s="64" r="AB274">
        <v>559.632502</v>
      </c>
      <c s="64" r="AC274">
        <v>139.405531</v>
      </c>
      <c s="64" r="AD274">
        <v>77.774253</v>
      </c>
      <c s="64" r="AE274">
        <v>137.385161</v>
      </c>
      <c s="64" r="AF274">
        <v>114.150906</v>
      </c>
      <c s="64" r="AG274">
        <v>62.63147</v>
      </c>
      <c s="64" r="AH274">
        <v>26.26481</v>
      </c>
      <c s="64" r="AI274">
        <v>2.02037</v>
      </c>
      <c s="64" r="AJ274">
        <v>169.711081</v>
      </c>
      <c s="64" r="AK274">
        <v>336.381615</v>
      </c>
      <c s="64" r="AL274">
        <v>53.539805</v>
      </c>
      <c s="64" r="AM274">
        <v>532.367497999999</v>
      </c>
      <c s="64" r="AN274">
        <v>115.161091</v>
      </c>
      <c s="64" r="AO274">
        <v>77.7842459999999</v>
      </c>
      <c s="64" r="AP274">
        <v>138.395345999999</v>
      </c>
      <c s="64" r="AQ274">
        <v>108.089796</v>
      </c>
      <c s="64" r="AR274">
        <v>58.59073</v>
      </c>
      <c s="64" r="AS274">
        <v>31.315735</v>
      </c>
      <c s="64" r="AT274">
        <v>3.030555</v>
      </c>
      <c s="64" r="AU274">
        <v>149.507381</v>
      </c>
      <c s="64" r="AV274">
        <v>316.187907</v>
      </c>
      <c s="64" r="AW274">
        <v>66.67221</v>
      </c>
      <c s="64" r="AX274">
        <v>816.229484999999</v>
      </c>
      <c s="64" r="AY274">
        <v>0.0</v>
      </c>
      <c s="64" r="AZ274">
        <v>36.36666</v>
      </c>
      <c s="64" r="BA274">
        <v>32.32592</v>
      </c>
      <c s="64" r="BB274">
        <v>129.303681</v>
      </c>
      <c s="64" r="BC274">
        <v>165.670341</v>
      </c>
      <c s="64" r="BD274">
        <v>189.914781</v>
      </c>
      <c s="64" r="BE274">
        <v>165.670341</v>
      </c>
      <c s="64" r="BF274">
        <v>96.977761</v>
      </c>
      <c s="64" r="BG274">
        <v>708.0</v>
      </c>
      <c s="64" r="BH274">
        <v>420.236963</v>
      </c>
      <c s="64" r="BI274">
        <v>0.0</v>
      </c>
      <c s="64" r="BJ274">
        <v>32.32592</v>
      </c>
      <c s="64" r="BK274">
        <v>16.16296</v>
      </c>
      <c s="64" r="BL274">
        <v>64.65184</v>
      </c>
      <c s="64" r="BM274">
        <v>12.12222</v>
      </c>
      <c s="64" r="BN274">
        <v>153.548121</v>
      </c>
      <c s="64" r="BO274">
        <v>92.937021</v>
      </c>
      <c s="64" r="BP274">
        <v>48.48888</v>
      </c>
      <c s="64" r="BQ274">
        <v>395.992523</v>
      </c>
      <c s="64" r="BR274">
        <v>0.0</v>
      </c>
      <c s="64" r="BS274">
        <v>4.04074</v>
      </c>
      <c s="64" r="BT274">
        <v>16.16296</v>
      </c>
      <c s="64" r="BU274">
        <v>64.65184</v>
      </c>
      <c s="64" r="BV274">
        <v>153.548121</v>
      </c>
      <c s="64" r="BW274">
        <v>36.36666</v>
      </c>
      <c s="64" r="BX274">
        <v>72.73332</v>
      </c>
      <c s="64" r="BY274">
        <v>48.48888</v>
      </c>
      <c s="64" r="BZ274">
        <v>101.018501</v>
      </c>
      <c s="64" r="CA274">
        <v>0.0</v>
      </c>
      <c s="64" r="CB274">
        <v>0.0</v>
      </c>
      <c s="64" r="CC274">
        <v>0.0</v>
      </c>
      <c s="64" r="CD274">
        <v>4.04074</v>
      </c>
      <c s="64" r="CE274">
        <v>8.08148</v>
      </c>
      <c s="64" r="CF274">
        <v>24.24444</v>
      </c>
      <c s="64" r="CG274">
        <v>0.0</v>
      </c>
      <c s="64" r="CH274">
        <v>64.65184</v>
      </c>
      <c s="64" r="CI274">
        <v>484.888803</v>
      </c>
      <c s="64" r="CJ274">
        <v>0.0</v>
      </c>
      <c s="64" r="CK274">
        <v>24.24444</v>
      </c>
      <c s="64" r="CL274">
        <v>28.28518</v>
      </c>
      <c s="64" r="CM274">
        <v>117.181461</v>
      </c>
      <c s="64" r="CN274">
        <v>141.425901</v>
      </c>
      <c s="64" r="CO274">
        <v>149.507381</v>
      </c>
      <c s="64" r="CP274">
        <v>0.0</v>
      </c>
      <c s="64" r="CQ274">
        <v>24.24444</v>
      </c>
      <c s="64" r="CR274">
        <v>230.322181</v>
      </c>
      <c s="64" r="CS274">
        <v>0.0</v>
      </c>
      <c s="64" r="CT274">
        <v>12.12222</v>
      </c>
      <c s="64" r="CU274">
        <v>4.04074</v>
      </c>
      <c s="64" r="CV274">
        <v>8.08148</v>
      </c>
      <c s="64" r="CW274">
        <v>16.16296</v>
      </c>
      <c s="64" r="CX274">
        <v>16.16296</v>
      </c>
      <c s="64" r="CY274">
        <v>165.670341</v>
      </c>
      <c s="64" r="CZ274">
        <v>8.08148</v>
      </c>
    </row>
    <row customHeight="1" r="275" ht="15.0">
      <c t="s" s="62" r="A275">
        <v>3204</v>
      </c>
      <c t="s" s="62" r="B275">
        <v>3205</v>
      </c>
      <c t="s" s="62" r="C275">
        <v>3206</v>
      </c>
      <c t="s" s="62" r="D275">
        <v>3207</v>
      </c>
      <c t="s" s="62" r="E275">
        <v>3208</v>
      </c>
      <c t="s" s="62" r="F275">
        <v>3209</v>
      </c>
      <c t="s" s="63" r="G275">
        <v>3210</v>
      </c>
      <c t="s" s="62" r="H275">
        <v>3211</v>
      </c>
      <c s="64" r="I275">
        <v>7227.0</v>
      </c>
      <c s="64" r="J275">
        <v>5581.0</v>
      </c>
      <c s="64" r="K275">
        <v>5732.0</v>
      </c>
      <c s="64" r="L275">
        <v>3726.0</v>
      </c>
      <c s="64" r="M275">
        <v>1424.0</v>
      </c>
      <c s="64" r="N275">
        <v>994.0</v>
      </c>
      <c s="64" r="O275">
        <v>26.39</v>
      </c>
      <c s="64" r="P275">
        <v>1335.77614599999</v>
      </c>
      <c s="64" r="Q275">
        <v>1554.36589499999</v>
      </c>
      <c s="64" r="R275">
        <v>1450.53533199999</v>
      </c>
      <c s="64" r="S275">
        <v>1530.458345</v>
      </c>
      <c s="64" r="T275">
        <v>984.265450999999</v>
      </c>
      <c s="64" r="U275">
        <v>371.598831</v>
      </c>
      <c s="64" r="V275">
        <v>1127.0</v>
      </c>
      <c s="64" r="W275">
        <v>1066.0</v>
      </c>
      <c s="64" r="X275">
        <v>1364.0</v>
      </c>
      <c s="64" r="Y275">
        <v>1389.0</v>
      </c>
      <c s="64" r="Z275">
        <v>433.0</v>
      </c>
      <c s="64" r="AA275">
        <v>202.0</v>
      </c>
      <c s="64" r="AB275">
        <v>3802.066556</v>
      </c>
      <c s="64" r="AC275">
        <v>679.130618</v>
      </c>
      <c s="64" r="AD275">
        <v>987.231049999999</v>
      </c>
      <c s="64" r="AE275">
        <v>740.700885999999</v>
      </c>
      <c s="64" r="AF275">
        <v>761.323131999999</v>
      </c>
      <c s="64" r="AG275">
        <v>488.07175</v>
      </c>
      <c s="64" r="AH275">
        <v>131.443209999999</v>
      </c>
      <c s="64" r="AI275">
        <v>14.16591</v>
      </c>
      <c s="64" r="AJ275">
        <v>915.522052</v>
      </c>
      <c s="64" r="AK275">
        <v>2517.091797</v>
      </c>
      <c s="64" r="AL275">
        <v>369.452706999999</v>
      </c>
      <c s="64" r="AM275">
        <v>3424.93344399999</v>
      </c>
      <c s="64" r="AN275">
        <v>656.645528</v>
      </c>
      <c s="64" r="AO275">
        <v>567.134845</v>
      </c>
      <c s="64" r="AP275">
        <v>709.834445999999</v>
      </c>
      <c s="64" r="AQ275">
        <v>769.135212</v>
      </c>
      <c s="64" r="AR275">
        <v>496.193700999999</v>
      </c>
      <c s="64" r="AS275">
        <v>184.181995</v>
      </c>
      <c s="64" r="AT275">
        <v>41.8077159999999</v>
      </c>
      <c s="64" r="AU275">
        <v>860.57297</v>
      </c>
      <c s="64" r="AV275">
        <v>2108.41303299999</v>
      </c>
      <c s="64" r="AW275">
        <v>455.947439999999</v>
      </c>
      <c s="64" r="AX275">
        <v>5919.426625</v>
      </c>
      <c s="64" r="AY275">
        <v>3.914174</v>
      </c>
      <c s="64" r="AZ275">
        <v>164.395312999999</v>
      </c>
      <c s="64" r="BA275">
        <v>771.0923</v>
      </c>
      <c s="64" r="BB275">
        <v>967.571499</v>
      </c>
      <c s="64" r="BC275">
        <v>1307.066757</v>
      </c>
      <c s="64" r="BD275">
        <v>674.614382999999</v>
      </c>
      <c s="64" r="BE275">
        <v>1334.049209</v>
      </c>
      <c s="64" r="BF275">
        <v>696.722990999999</v>
      </c>
      <c s="64" r="BG275">
        <v>4501.0</v>
      </c>
      <c s="64" r="BH275">
        <v>3097.36997</v>
      </c>
      <c s="64" r="BI275">
        <v>3.914174</v>
      </c>
      <c s="64" r="BJ275">
        <v>117.425223</v>
      </c>
      <c s="64" r="BK275">
        <v>516.670981999999</v>
      </c>
      <c s="64" r="BL275">
        <v>482.213909</v>
      </c>
      <c s="64" r="BM275">
        <v>510.968995</v>
      </c>
      <c s="64" r="BN275">
        <v>578.342155</v>
      </c>
      <c s="64" r="BO275">
        <v>602.099822</v>
      </c>
      <c s="64" r="BP275">
        <v>285.73471</v>
      </c>
      <c s="64" r="BQ275">
        <v>2822.05665499999</v>
      </c>
      <c s="64" r="BR275">
        <v>0.0</v>
      </c>
      <c s="64" r="BS275">
        <v>46.970089</v>
      </c>
      <c s="64" r="BT275">
        <v>254.421316999999</v>
      </c>
      <c s="64" r="BU275">
        <v>485.35759</v>
      </c>
      <c s="64" r="BV275">
        <v>796.097761999999</v>
      </c>
      <c s="64" r="BW275">
        <v>96.2722279999999</v>
      </c>
      <c s="64" r="BX275">
        <v>731.949387</v>
      </c>
      <c s="64" r="BY275">
        <v>410.988280999999</v>
      </c>
      <c s="64" r="BZ275">
        <v>1040.111855</v>
      </c>
      <c s="64" r="CA275">
        <v>0.0</v>
      </c>
      <c s="64" r="CB275">
        <v>7.828348</v>
      </c>
      <c s="64" r="CC275">
        <v>15.656696</v>
      </c>
      <c s="64" r="CD275">
        <v>35.227567</v>
      </c>
      <c s="64" r="CE275">
        <v>273.057143</v>
      </c>
      <c s="64" r="CF275">
        <v>254.297903999999</v>
      </c>
      <c s="64" r="CG275">
        <v>0.0</v>
      </c>
      <c s="64" r="CH275">
        <v>454.044197</v>
      </c>
      <c s="64" r="CI275">
        <v>2958.13944399999</v>
      </c>
      <c s="64" r="CJ275">
        <v>3.914174</v>
      </c>
      <c s="64" r="CK275">
        <v>121.339397</v>
      </c>
      <c s="64" r="CL275">
        <v>602.782813</v>
      </c>
      <c s="64" r="CM275">
        <v>818.832882</v>
      </c>
      <c s="64" r="CN275">
        <v>877.442649999999</v>
      </c>
      <c s="64" r="CO275">
        <v>369.432214999999</v>
      </c>
      <c s="64" r="CP275">
        <v>15.656696</v>
      </c>
      <c s="64" r="CQ275">
        <v>148.738616</v>
      </c>
      <c s="64" r="CR275">
        <v>1921.17532499999</v>
      </c>
      <c s="64" r="CS275">
        <v>0.0</v>
      </c>
      <c s="64" r="CT275">
        <v>35.227567</v>
      </c>
      <c s="64" r="CU275">
        <v>152.65279</v>
      </c>
      <c s="64" r="CV275">
        <v>113.511049</v>
      </c>
      <c s="64" r="CW275">
        <v>156.566964</v>
      </c>
      <c s="64" r="CX275">
        <v>50.8842629999999</v>
      </c>
      <c s="64" r="CY275">
        <v>1318.392513</v>
      </c>
      <c s="64" r="CZ275">
        <v>93.940179</v>
      </c>
    </row>
    <row customHeight="1" r="276" ht="15.0">
      <c t="s" s="62" r="A276">
        <v>3212</v>
      </c>
      <c t="s" s="62" r="B276">
        <v>3213</v>
      </c>
      <c t="s" s="62" r="C276">
        <v>3214</v>
      </c>
      <c t="s" s="62" r="D276">
        <v>3215</v>
      </c>
      <c t="s" s="62" r="E276">
        <v>3216</v>
      </c>
      <c t="s" s="62" r="F276">
        <v>3217</v>
      </c>
      <c t="s" s="63" r="G276">
        <v>3218</v>
      </c>
      <c t="s" s="62" r="H276">
        <v>3219</v>
      </c>
      <c s="64" r="I276">
        <v>2487.0</v>
      </c>
      <c s="64" r="J276">
        <v>2017.0</v>
      </c>
      <c s="64" r="K276">
        <v>1652.0</v>
      </c>
      <c s="64" r="L276">
        <v>1309.0</v>
      </c>
      <c s="64" r="M276">
        <v>1090.0</v>
      </c>
      <c s="64" r="N276">
        <v>965.0</v>
      </c>
      <c s="64" r="O276">
        <v>17.09</v>
      </c>
      <c s="64" r="P276">
        <v>507.346773999999</v>
      </c>
      <c s="64" r="Q276">
        <v>435.058062</v>
      </c>
      <c s="64" r="R276">
        <v>571.153034</v>
      </c>
      <c s="64" r="S276">
        <v>576.161356999999</v>
      </c>
      <c s="64" r="T276">
        <v>269.228625</v>
      </c>
      <c s="64" r="U276">
        <v>128.052147999999</v>
      </c>
      <c s="64" r="V276">
        <v>485.0</v>
      </c>
      <c s="64" r="W276">
        <v>319.0</v>
      </c>
      <c s="64" r="X276">
        <v>570.0</v>
      </c>
      <c s="64" r="Y276">
        <v>356.0</v>
      </c>
      <c s="64" r="Z276">
        <v>184.0</v>
      </c>
      <c s="64" r="AA276">
        <v>103.0</v>
      </c>
      <c s="64" r="AB276">
        <v>1220.344679</v>
      </c>
      <c s="64" r="AC276">
        <v>265.888900999999</v>
      </c>
      <c s="64" r="AD276">
        <v>215.285955</v>
      </c>
      <c s="64" r="AE276">
        <v>282.73047</v>
      </c>
      <c s="64" r="AF276">
        <v>286.83391</v>
      </c>
      <c s="64" r="AG276">
        <v>126.023867</v>
      </c>
      <c s="64" r="AH276">
        <v>40.684078</v>
      </c>
      <c s="64" r="AI276">
        <v>2.897498</v>
      </c>
      <c s="64" r="AJ276">
        <v>368.815251999999</v>
      </c>
      <c s="64" r="AK276">
        <v>736.757940999999</v>
      </c>
      <c s="64" r="AL276">
        <v>114.771486</v>
      </c>
      <c s="64" r="AM276">
        <v>1266.655321</v>
      </c>
      <c s="64" r="AN276">
        <v>241.457873</v>
      </c>
      <c s="64" r="AO276">
        <v>219.772107</v>
      </c>
      <c s="64" r="AP276">
        <v>288.422564</v>
      </c>
      <c s="64" r="AQ276">
        <v>289.327447</v>
      </c>
      <c s="64" r="AR276">
        <v>143.204759</v>
      </c>
      <c s="64" r="AS276">
        <v>67.188484</v>
      </c>
      <c s="64" r="AT276">
        <v>17.282087</v>
      </c>
      <c s="64" r="AU276">
        <v>316.261371999999</v>
      </c>
      <c s="64" r="AV276">
        <v>789.224223</v>
      </c>
      <c s="64" r="AW276">
        <v>161.169726</v>
      </c>
      <c s="64" r="AX276">
        <v>1984.013516</v>
      </c>
      <c s="64" r="AY276">
        <v>7.177843</v>
      </c>
      <c s="64" r="AZ276">
        <v>130.436017999999</v>
      </c>
      <c s="64" r="BA276">
        <v>233.279896</v>
      </c>
      <c s="64" r="BB276">
        <v>355.303226999999</v>
      </c>
      <c s="64" r="BC276">
        <v>358.892148</v>
      </c>
      <c s="64" r="BD276">
        <v>257.480449</v>
      </c>
      <c s="64" r="BE276">
        <v>370.216749999999</v>
      </c>
      <c s="64" r="BF276">
        <v>271.227185</v>
      </c>
      <c s="64" r="BG276">
        <v>1540.0</v>
      </c>
      <c s="64" r="BH276">
        <v>988.501199</v>
      </c>
      <c s="64" r="BI276">
        <v>3.588921</v>
      </c>
      <c s="64" r="BJ276">
        <v>90.546266</v>
      </c>
      <c s="64" r="BK276">
        <v>139.967938</v>
      </c>
      <c s="64" r="BL276">
        <v>186.623917</v>
      </c>
      <c s="64" r="BM276">
        <v>71.77843</v>
      </c>
      <c s="64" r="BN276">
        <v>221.591235</v>
      </c>
      <c s="64" r="BO276">
        <v>188.270376</v>
      </c>
      <c s="64" r="BP276">
        <v>86.134116</v>
      </c>
      <c s="64" r="BQ276">
        <v>995.512317</v>
      </c>
      <c s="64" r="BR276">
        <v>3.588921</v>
      </c>
      <c s="64" r="BS276">
        <v>39.8897509999999</v>
      </c>
      <c s="64" r="BT276">
        <v>93.311959</v>
      </c>
      <c s="64" r="BU276">
        <v>168.679309999999</v>
      </c>
      <c s="64" r="BV276">
        <v>287.113719</v>
      </c>
      <c s="64" r="BW276">
        <v>35.889215</v>
      </c>
      <c s="64" r="BX276">
        <v>181.946373999999</v>
      </c>
      <c s="64" r="BY276">
        <v>185.093069</v>
      </c>
      <c s="64" r="BZ276">
        <v>282.602899999999</v>
      </c>
      <c s="64" r="CA276">
        <v>0.0</v>
      </c>
      <c s="64" r="CB276">
        <v>3.588921</v>
      </c>
      <c s="64" r="CC276">
        <v>0.0</v>
      </c>
      <c s="64" r="CD276">
        <v>21.533529</v>
      </c>
      <c s="64" r="CE276">
        <v>46.655979</v>
      </c>
      <c s="64" r="CF276">
        <v>42.1451599999999</v>
      </c>
      <c s="64" r="CG276">
        <v>0.0</v>
      </c>
      <c s="64" r="CH276">
        <v>168.679309999999</v>
      </c>
      <c s="64" r="CI276">
        <v>1160.86809799999</v>
      </c>
      <c s="64" r="CJ276">
        <v>7.177843</v>
      </c>
      <c s="64" r="CK276">
        <v>116.080332</v>
      </c>
      <c s="64" r="CL276">
        <v>200.979603</v>
      </c>
      <c s="64" r="CM276">
        <v>315.825089999999</v>
      </c>
      <c s="64" r="CN276">
        <v>265.58019</v>
      </c>
      <c s="64" r="CO276">
        <v>190.212839</v>
      </c>
      <c s="64" r="CP276">
        <v>3.588921</v>
      </c>
      <c s="64" r="CQ276">
        <v>61.4232799999999</v>
      </c>
      <c s="64" r="CR276">
        <v>540.542517999999</v>
      </c>
      <c s="64" r="CS276">
        <v>0.0</v>
      </c>
      <c s="64" r="CT276">
        <v>10.766764</v>
      </c>
      <c s="64" r="CU276">
        <v>32.300293</v>
      </c>
      <c s="64" r="CV276">
        <v>17.944607</v>
      </c>
      <c s="64" r="CW276">
        <v>46.655979</v>
      </c>
      <c s="64" r="CX276">
        <v>25.12245</v>
      </c>
      <c s="64" r="CY276">
        <v>366.627828</v>
      </c>
      <c s="64" r="CZ276">
        <v>41.1245949999999</v>
      </c>
    </row>
    <row customHeight="1" r="277" ht="15.0">
      <c t="s" s="62" r="A277">
        <v>3220</v>
      </c>
      <c t="s" s="62" r="B277">
        <v>3221</v>
      </c>
      <c t="s" s="62" r="C277">
        <v>3222</v>
      </c>
      <c t="s" s="62" r="D277">
        <v>3223</v>
      </c>
      <c t="s" s="62" r="E277">
        <v>3224</v>
      </c>
      <c t="s" s="62" r="F277">
        <v>3225</v>
      </c>
      <c t="s" s="63" r="G277">
        <v>3226</v>
      </c>
      <c t="s" s="62" r="H277">
        <v>3227</v>
      </c>
      <c s="64" r="I277">
        <v>132.0</v>
      </c>
      <c s="64" r="J277">
        <v>105.0</v>
      </c>
      <c s="64" r="K277">
        <v>92.0</v>
      </c>
      <c s="64" r="L277">
        <v>84.0</v>
      </c>
      <c s="64" r="M277">
        <v>94.0</v>
      </c>
      <c s="64" r="N277">
        <v>114.0</v>
      </c>
      <c s="64" r="O277">
        <v>3.03</v>
      </c>
      <c s="64" r="P277">
        <v>27.2061069999999</v>
      </c>
      <c s="64" r="Q277">
        <v>18.137405</v>
      </c>
      <c s="64" r="R277">
        <v>23.175573</v>
      </c>
      <c s="64" r="S277">
        <v>27.2061069999999</v>
      </c>
      <c s="64" r="T277">
        <v>24.1832059999999</v>
      </c>
      <c s="64" r="U277">
        <v>12.0916029999999</v>
      </c>
      <c s="64" r="V277">
        <v>22.0</v>
      </c>
      <c s="64" r="W277">
        <v>10.0</v>
      </c>
      <c s="64" r="X277">
        <v>21.0</v>
      </c>
      <c s="64" r="Y277">
        <v>19.0</v>
      </c>
      <c s="64" r="Z277">
        <v>23.0</v>
      </c>
      <c s="64" r="AA277">
        <v>10.0</v>
      </c>
      <c s="64" r="AB277">
        <v>69.526718</v>
      </c>
      <c s="64" r="AC277">
        <v>15.114504</v>
      </c>
      <c s="64" r="AD277">
        <v>11.083969</v>
      </c>
      <c s="64" r="AE277">
        <v>10.076336</v>
      </c>
      <c s="64" r="AF277">
        <v>14.10687</v>
      </c>
      <c s="64" r="AG277">
        <v>13.099237</v>
      </c>
      <c s="64" r="AH277">
        <v>6.045802</v>
      </c>
      <c s="64" r="AI277">
        <v>0.0</v>
      </c>
      <c s="64" r="AJ277">
        <v>23.175573</v>
      </c>
      <c s="64" r="AK277">
        <v>34.259542</v>
      </c>
      <c s="64" r="AL277">
        <v>12.0916029999999</v>
      </c>
      <c s="64" r="AM277">
        <v>62.4732819999999</v>
      </c>
      <c s="64" r="AN277">
        <v>12.0916029999999</v>
      </c>
      <c s="64" r="AO277">
        <v>7.053435</v>
      </c>
      <c s="64" r="AP277">
        <v>13.099237</v>
      </c>
      <c s="64" r="AQ277">
        <v>13.099237</v>
      </c>
      <c s="64" r="AR277">
        <v>11.083969</v>
      </c>
      <c s="64" r="AS277">
        <v>5.03816799999999</v>
      </c>
      <c s="64" r="AT277">
        <v>1.00763399999999</v>
      </c>
      <c s="64" r="AU277">
        <v>14.10687</v>
      </c>
      <c s="64" r="AV277">
        <v>35.2671759999999</v>
      </c>
      <c s="64" r="AW277">
        <v>13.099237</v>
      </c>
      <c s="64" r="AX277">
        <v>100.763358999999</v>
      </c>
      <c s="64" r="AY277">
        <v>0.0</v>
      </c>
      <c s="64" r="AZ277">
        <v>8.06106899999999</v>
      </c>
      <c s="64" r="BA277">
        <v>16.1221369999999</v>
      </c>
      <c s="64" r="BB277">
        <v>8.06106899999999</v>
      </c>
      <c s="64" r="BC277">
        <v>12.0916029999999</v>
      </c>
      <c s="64" r="BD277">
        <v>16.1221369999999</v>
      </c>
      <c s="64" r="BE277">
        <v>20.1526719999999</v>
      </c>
      <c s="64" r="BF277">
        <v>20.1526719999999</v>
      </c>
      <c s="64" r="BG277">
        <v>84.0</v>
      </c>
      <c s="64" r="BH277">
        <v>52.3969469999999</v>
      </c>
      <c s="64" r="BI277">
        <v>0.0</v>
      </c>
      <c s="64" r="BJ277">
        <v>8.06106899999999</v>
      </c>
      <c s="64" r="BK277">
        <v>8.06106899999999</v>
      </c>
      <c s="64" r="BL277">
        <v>0.0</v>
      </c>
      <c s="64" r="BM277">
        <v>0.0</v>
      </c>
      <c s="64" r="BN277">
        <v>12.0916029999999</v>
      </c>
      <c s="64" r="BO277">
        <v>16.1221369999999</v>
      </c>
      <c s="64" r="BP277">
        <v>8.06106899999999</v>
      </c>
      <c s="64" r="BQ277">
        <v>48.3664119999999</v>
      </c>
      <c s="64" r="BR277">
        <v>0.0</v>
      </c>
      <c s="64" r="BS277">
        <v>0.0</v>
      </c>
      <c s="64" r="BT277">
        <v>8.06106899999999</v>
      </c>
      <c s="64" r="BU277">
        <v>8.06106899999999</v>
      </c>
      <c s="64" r="BV277">
        <v>12.0916029999999</v>
      </c>
      <c s="64" r="BW277">
        <v>4.030534</v>
      </c>
      <c s="64" r="BX277">
        <v>4.030534</v>
      </c>
      <c s="64" r="BY277">
        <v>12.0916029999999</v>
      </c>
      <c s="64" r="BZ277">
        <v>12.0916029999999</v>
      </c>
      <c s="64" r="CA277">
        <v>0.0</v>
      </c>
      <c s="64" r="CB277">
        <v>0.0</v>
      </c>
      <c s="64" r="CC277">
        <v>0.0</v>
      </c>
      <c s="64" r="CD277">
        <v>0.0</v>
      </c>
      <c s="64" r="CE277">
        <v>0.0</v>
      </c>
      <c s="64" r="CF277">
        <v>0.0</v>
      </c>
      <c s="64" r="CG277">
        <v>0.0</v>
      </c>
      <c s="64" r="CH277">
        <v>12.0916029999999</v>
      </c>
      <c s="64" r="CI277">
        <v>52.3969469999999</v>
      </c>
      <c s="64" r="CJ277">
        <v>0.0</v>
      </c>
      <c s="64" r="CK277">
        <v>4.030534</v>
      </c>
      <c s="64" r="CL277">
        <v>16.1221369999999</v>
      </c>
      <c s="64" r="CM277">
        <v>8.06106899999999</v>
      </c>
      <c s="64" r="CN277">
        <v>8.06106899999999</v>
      </c>
      <c s="64" r="CO277">
        <v>16.1221369999999</v>
      </c>
      <c s="64" r="CP277">
        <v>0.0</v>
      </c>
      <c s="64" r="CQ277">
        <v>0.0</v>
      </c>
      <c s="64" r="CR277">
        <v>36.2748089999999</v>
      </c>
      <c s="64" r="CS277">
        <v>0.0</v>
      </c>
      <c s="64" r="CT277">
        <v>4.030534</v>
      </c>
      <c s="64" r="CU277">
        <v>0.0</v>
      </c>
      <c s="64" r="CV277">
        <v>0.0</v>
      </c>
      <c s="64" r="CW277">
        <v>4.030534</v>
      </c>
      <c s="64" r="CX277">
        <v>0.0</v>
      </c>
      <c s="64" r="CY277">
        <v>20.1526719999999</v>
      </c>
      <c s="64" r="CZ277">
        <v>8.06106899999999</v>
      </c>
    </row>
    <row customHeight="1" r="278" ht="15.0">
      <c t="s" s="62" r="A278">
        <v>3228</v>
      </c>
      <c t="s" s="62" r="B278">
        <v>3229</v>
      </c>
      <c t="s" s="62" r="C278">
        <v>3230</v>
      </c>
      <c t="s" s="62" r="D278">
        <v>3231</v>
      </c>
      <c t="s" s="62" r="E278">
        <v>3232</v>
      </c>
      <c t="s" s="62" r="F278">
        <v>3233</v>
      </c>
      <c t="s" s="63" r="G278">
        <v>3234</v>
      </c>
      <c t="s" s="62" r="H278">
        <v>3235</v>
      </c>
      <c s="64" r="I278">
        <v>127.0</v>
      </c>
      <c s="64" r="J278">
        <v>120.0</v>
      </c>
      <c s="64" r="K278">
        <v>138.0</v>
      </c>
      <c s="64" r="L278">
        <v>152.0</v>
      </c>
      <c s="64" r="M278">
        <v>150.0</v>
      </c>
      <c s="64" r="N278">
        <v>171.0</v>
      </c>
      <c s="64" r="O278">
        <v>6.72</v>
      </c>
      <c s="64" r="P278">
        <v>18.7377049999999</v>
      </c>
      <c s="64" r="Q278">
        <v>5.204918</v>
      </c>
      <c s="64" r="R278">
        <v>28.1065569999999</v>
      </c>
      <c s="64" r="S278">
        <v>24.9836069999999</v>
      </c>
      <c s="64" r="T278">
        <v>31.2295079999999</v>
      </c>
      <c s="64" r="U278">
        <v>18.7377049999999</v>
      </c>
      <c s="64" r="V278">
        <v>4.0</v>
      </c>
      <c s="64" r="W278">
        <v>21.0</v>
      </c>
      <c s="64" r="X278">
        <v>22.0</v>
      </c>
      <c s="64" r="Y278">
        <v>24.0</v>
      </c>
      <c s="64" r="Z278">
        <v>36.0</v>
      </c>
      <c s="64" r="AA278">
        <v>13.0</v>
      </c>
      <c s="64" r="AB278">
        <v>63.5</v>
      </c>
      <c s="64" r="AC278">
        <v>9.368852</v>
      </c>
      <c s="64" r="AD278">
        <v>3.122951</v>
      </c>
      <c s="64" r="AE278">
        <v>17.696721</v>
      </c>
      <c s="64" r="AF278">
        <v>11.45082</v>
      </c>
      <c s="64" r="AG278">
        <v>13.532787</v>
      </c>
      <c s="64" r="AH278">
        <v>8.32786899999999</v>
      </c>
      <c s="64" r="AI278">
        <v>0.0</v>
      </c>
      <c s="64" r="AJ278">
        <v>10.409836</v>
      </c>
      <c s="64" r="AK278">
        <v>35.3934429999999</v>
      </c>
      <c s="64" r="AL278">
        <v>17.696721</v>
      </c>
      <c s="64" r="AM278">
        <v>63.5</v>
      </c>
      <c s="64" r="AN278">
        <v>9.368852</v>
      </c>
      <c s="64" r="AO278">
        <v>2.081967</v>
      </c>
      <c s="64" r="AP278">
        <v>10.409836</v>
      </c>
      <c s="64" r="AQ278">
        <v>13.532787</v>
      </c>
      <c s="64" r="AR278">
        <v>17.696721</v>
      </c>
      <c s="64" r="AS278">
        <v>8.32786899999999</v>
      </c>
      <c s="64" r="AT278">
        <v>2.081967</v>
      </c>
      <c s="64" r="AU278">
        <v>9.368852</v>
      </c>
      <c s="64" r="AV278">
        <v>31.2295079999999</v>
      </c>
      <c s="64" r="AW278">
        <v>22.9016389999999</v>
      </c>
      <c s="64" r="AX278">
        <v>112.42623</v>
      </c>
      <c s="64" r="AY278">
        <v>4.163934</v>
      </c>
      <c s="64" r="AZ278">
        <v>8.32786899999999</v>
      </c>
      <c s="64" r="BA278">
        <v>0.0</v>
      </c>
      <c s="64" r="BB278">
        <v>16.6557379999999</v>
      </c>
      <c s="64" r="BC278">
        <v>12.491803</v>
      </c>
      <c s="64" r="BD278">
        <v>16.6557379999999</v>
      </c>
      <c s="64" r="BE278">
        <v>49.967213</v>
      </c>
      <c s="64" r="BF278">
        <v>4.163934</v>
      </c>
      <c s="64" r="BG278">
        <v>116.0</v>
      </c>
      <c s="64" r="BH278">
        <v>54.131148</v>
      </c>
      <c s="64" r="BI278">
        <v>4.163934</v>
      </c>
      <c s="64" r="BJ278">
        <v>4.163934</v>
      </c>
      <c s="64" r="BK278">
        <v>0.0</v>
      </c>
      <c s="64" r="BL278">
        <v>4.163934</v>
      </c>
      <c s="64" r="BM278">
        <v>4.163934</v>
      </c>
      <c s="64" r="BN278">
        <v>16.6557379999999</v>
      </c>
      <c s="64" r="BO278">
        <v>16.6557379999999</v>
      </c>
      <c s="64" r="BP278">
        <v>4.163934</v>
      </c>
      <c s="64" r="BQ278">
        <v>58.295082</v>
      </c>
      <c s="64" r="BR278">
        <v>0.0</v>
      </c>
      <c s="64" r="BS278">
        <v>4.163934</v>
      </c>
      <c s="64" r="BT278">
        <v>0.0</v>
      </c>
      <c s="64" r="BU278">
        <v>12.491803</v>
      </c>
      <c s="64" r="BV278">
        <v>8.32786899999999</v>
      </c>
      <c s="64" r="BW278">
        <v>0.0</v>
      </c>
      <c s="64" r="BX278">
        <v>33.311475</v>
      </c>
      <c s="64" r="BY278">
        <v>0.0</v>
      </c>
      <c s="64" r="BZ278">
        <v>4.163934</v>
      </c>
      <c s="64" r="CA278">
        <v>0.0</v>
      </c>
      <c s="64" r="CB278">
        <v>0.0</v>
      </c>
      <c s="64" r="CC278">
        <v>0.0</v>
      </c>
      <c s="64" r="CD278">
        <v>4.163934</v>
      </c>
      <c s="64" r="CE278">
        <v>0.0</v>
      </c>
      <c s="64" r="CF278">
        <v>0.0</v>
      </c>
      <c s="64" r="CG278">
        <v>0.0</v>
      </c>
      <c s="64" r="CH278">
        <v>0.0</v>
      </c>
      <c s="64" r="CI278">
        <v>45.803279</v>
      </c>
      <c s="64" r="CJ278">
        <v>4.163934</v>
      </c>
      <c s="64" r="CK278">
        <v>8.32786899999999</v>
      </c>
      <c s="64" r="CL278">
        <v>0.0</v>
      </c>
      <c s="64" r="CM278">
        <v>8.32786899999999</v>
      </c>
      <c s="64" r="CN278">
        <v>12.491803</v>
      </c>
      <c s="64" r="CO278">
        <v>8.32786899999999</v>
      </c>
      <c s="64" r="CP278">
        <v>0.0</v>
      </c>
      <c s="64" r="CQ278">
        <v>4.163934</v>
      </c>
      <c s="64" r="CR278">
        <v>62.4590159999999</v>
      </c>
      <c s="64" r="CS278">
        <v>0.0</v>
      </c>
      <c s="64" r="CT278">
        <v>0.0</v>
      </c>
      <c s="64" r="CU278">
        <v>0.0</v>
      </c>
      <c s="64" r="CV278">
        <v>4.163934</v>
      </c>
      <c s="64" r="CW278">
        <v>0.0</v>
      </c>
      <c s="64" r="CX278">
        <v>8.32786899999999</v>
      </c>
      <c s="64" r="CY278">
        <v>49.967213</v>
      </c>
      <c s="64" r="CZ278">
        <v>0.0</v>
      </c>
    </row>
    <row customHeight="1" r="279" ht="15.0">
      <c t="s" s="62" r="A279">
        <v>3236</v>
      </c>
      <c t="s" s="62" r="B279">
        <v>3237</v>
      </c>
      <c t="s" s="62" r="C279">
        <v>3238</v>
      </c>
      <c t="s" s="62" r="D279">
        <v>3239</v>
      </c>
      <c t="s" s="62" r="E279">
        <v>3240</v>
      </c>
      <c t="s" s="62" r="F279">
        <v>3241</v>
      </c>
      <c t="s" s="63" r="G279">
        <v>3242</v>
      </c>
      <c t="s" s="62" r="H279">
        <v>3243</v>
      </c>
      <c s="64" r="I279">
        <v>279.0</v>
      </c>
      <c s="64" r="J279">
        <v>258.0</v>
      </c>
      <c s="64" r="K279">
        <v>268.0</v>
      </c>
      <c s="64" r="L279">
        <v>240.0</v>
      </c>
      <c s="64" r="M279">
        <v>255.0</v>
      </c>
      <c s="64" r="N279">
        <v>365.0</v>
      </c>
      <c s="64" r="O279">
        <v>14.41</v>
      </c>
      <c s="64" r="P279">
        <v>54.2226149999999</v>
      </c>
      <c s="64" r="Q279">
        <v>33.519435</v>
      </c>
      <c s="64" r="R279">
        <v>67.038869</v>
      </c>
      <c s="64" r="S279">
        <v>62.109541</v>
      </c>
      <c s="64" r="T279">
        <v>34.5052999999999</v>
      </c>
      <c s="64" r="U279">
        <v>27.60424</v>
      </c>
      <c s="64" r="V279">
        <v>55.0</v>
      </c>
      <c s="64" r="W279">
        <v>36.0</v>
      </c>
      <c s="64" r="X279">
        <v>58.0</v>
      </c>
      <c s="64" r="Y279">
        <v>50.0</v>
      </c>
      <c s="64" r="Z279">
        <v>37.0</v>
      </c>
      <c s="64" r="AA279">
        <v>22.0</v>
      </c>
      <c s="64" r="AB279">
        <v>129.14841</v>
      </c>
      <c s="64" r="AC279">
        <v>23.660777</v>
      </c>
      <c s="64" r="AD279">
        <v>17.745583</v>
      </c>
      <c s="64" r="AE279">
        <v>35.491166</v>
      </c>
      <c s="64" r="AF279">
        <v>27.60424</v>
      </c>
      <c s="64" r="AG279">
        <v>14.787986</v>
      </c>
      <c s="64" r="AH279">
        <v>9.85865699999999</v>
      </c>
      <c s="64" r="AI279">
        <v>0.0</v>
      </c>
      <c s="64" r="AJ279">
        <v>28.5901059999999</v>
      </c>
      <c s="64" r="AK279">
        <v>82.8127209999999</v>
      </c>
      <c s="64" r="AL279">
        <v>17.745583</v>
      </c>
      <c s="64" r="AM279">
        <v>149.851589999999</v>
      </c>
      <c s="64" r="AN279">
        <v>30.561837</v>
      </c>
      <c s="64" r="AO279">
        <v>15.773852</v>
      </c>
      <c s="64" r="AP279">
        <v>31.5477029999999</v>
      </c>
      <c s="64" r="AQ279">
        <v>34.5052999999999</v>
      </c>
      <c s="64" r="AR279">
        <v>19.7173139999999</v>
      </c>
      <c s="64" r="AS279">
        <v>15.773852</v>
      </c>
      <c s="64" r="AT279">
        <v>1.97173099999999</v>
      </c>
      <c s="64" r="AU279">
        <v>36.477032</v>
      </c>
      <c s="64" r="AV279">
        <v>83.7985869999999</v>
      </c>
      <c s="64" r="AW279">
        <v>29.575972</v>
      </c>
      <c s="64" r="AX279">
        <v>244.494699999999</v>
      </c>
      <c s="64" r="AY279">
        <v>7.88692599999999</v>
      </c>
      <c s="64" r="AZ279">
        <v>7.88692599999999</v>
      </c>
      <c s="64" r="BA279">
        <v>11.830389</v>
      </c>
      <c s="64" r="BB279">
        <v>27.60424</v>
      </c>
      <c s="64" r="BC279">
        <v>23.660777</v>
      </c>
      <c s="64" r="BD279">
        <v>51.2650179999999</v>
      </c>
      <c s="64" r="BE279">
        <v>70.982332</v>
      </c>
      <c s="64" r="BF279">
        <v>43.378092</v>
      </c>
      <c s="64" r="BG279">
        <v>220.0</v>
      </c>
      <c s="64" r="BH279">
        <v>110.416961</v>
      </c>
      <c s="64" r="BI279">
        <v>7.88692599999999</v>
      </c>
      <c s="64" r="BJ279">
        <v>7.88692599999999</v>
      </c>
      <c s="64" r="BK279">
        <v>7.88692599999999</v>
      </c>
      <c s="64" r="BL279">
        <v>11.830389</v>
      </c>
      <c s="64" r="BM279">
        <v>0.0</v>
      </c>
      <c s="64" r="BN279">
        <v>31.5477029999999</v>
      </c>
      <c s="64" r="BO279">
        <v>31.5477029999999</v>
      </c>
      <c s="64" r="BP279">
        <v>11.830389</v>
      </c>
      <c s="64" r="BQ279">
        <v>134.077739</v>
      </c>
      <c s="64" r="BR279">
        <v>0.0</v>
      </c>
      <c s="64" r="BS279">
        <v>0.0</v>
      </c>
      <c s="64" r="BT279">
        <v>3.94346299999999</v>
      </c>
      <c s="64" r="BU279">
        <v>15.773852</v>
      </c>
      <c s="64" r="BV279">
        <v>23.660777</v>
      </c>
      <c s="64" r="BW279">
        <v>19.7173139999999</v>
      </c>
      <c s="64" r="BX279">
        <v>39.434629</v>
      </c>
      <c s="64" r="BY279">
        <v>31.5477029999999</v>
      </c>
      <c s="64" r="BZ279">
        <v>35.491166</v>
      </c>
      <c s="64" r="CA279">
        <v>0.0</v>
      </c>
      <c s="64" r="CB279">
        <v>0.0</v>
      </c>
      <c s="64" r="CC279">
        <v>0.0</v>
      </c>
      <c s="64" r="CD279">
        <v>0.0</v>
      </c>
      <c s="64" r="CE279">
        <v>3.94346299999999</v>
      </c>
      <c s="64" r="CF279">
        <v>0.0</v>
      </c>
      <c s="64" r="CG279">
        <v>0.0</v>
      </c>
      <c s="64" r="CH279">
        <v>31.5477029999999</v>
      </c>
      <c s="64" r="CI279">
        <v>122.24735</v>
      </c>
      <c s="64" r="CJ279">
        <v>7.88692599999999</v>
      </c>
      <c s="64" r="CK279">
        <v>7.88692599999999</v>
      </c>
      <c s="64" r="CL279">
        <v>11.830389</v>
      </c>
      <c s="64" r="CM279">
        <v>27.60424</v>
      </c>
      <c s="64" r="CN279">
        <v>19.7173139999999</v>
      </c>
      <c s="64" r="CO279">
        <v>39.434629</v>
      </c>
      <c s="64" r="CP279">
        <v>0.0</v>
      </c>
      <c s="64" r="CQ279">
        <v>7.88692599999999</v>
      </c>
      <c s="64" r="CR279">
        <v>86.756184</v>
      </c>
      <c s="64" r="CS279">
        <v>0.0</v>
      </c>
      <c s="64" r="CT279">
        <v>0.0</v>
      </c>
      <c s="64" r="CU279">
        <v>0.0</v>
      </c>
      <c s="64" r="CV279">
        <v>0.0</v>
      </c>
      <c s="64" r="CW279">
        <v>0.0</v>
      </c>
      <c s="64" r="CX279">
        <v>11.830389</v>
      </c>
      <c s="64" r="CY279">
        <v>70.982332</v>
      </c>
      <c s="64" r="CZ279">
        <v>3.94346299999999</v>
      </c>
    </row>
    <row customHeight="1" r="280" ht="15.0">
      <c t="s" s="62" r="A280">
        <v>3244</v>
      </c>
      <c t="s" s="62" r="B280">
        <v>3245</v>
      </c>
      <c t="s" s="62" r="C280">
        <v>3246</v>
      </c>
      <c t="s" s="62" r="D280">
        <v>3247</v>
      </c>
      <c t="s" s="62" r="E280">
        <v>3248</v>
      </c>
      <c t="s" s="62" r="F280">
        <v>3249</v>
      </c>
      <c t="s" s="63" r="G280">
        <v>3250</v>
      </c>
      <c t="s" s="62" r="H280">
        <v>3251</v>
      </c>
      <c s="64" r="I280">
        <v>270.0</v>
      </c>
      <c s="64" r="J280">
        <v>225.0</v>
      </c>
      <c s="64" r="K280">
        <v>230.0</v>
      </c>
      <c s="64" r="L280">
        <v>228.0</v>
      </c>
      <c s="64" r="M280">
        <v>219.0</v>
      </c>
      <c s="64" r="N280">
        <v>264.0</v>
      </c>
      <c s="64" r="O280">
        <v>10.02</v>
      </c>
      <c s="64" r="P280">
        <v>45.0</v>
      </c>
      <c s="64" r="Q280">
        <v>50.0</v>
      </c>
      <c s="64" r="R280">
        <v>61.0</v>
      </c>
      <c s="64" r="S280">
        <v>57.0</v>
      </c>
      <c s="64" r="T280">
        <v>36.0</v>
      </c>
      <c s="64" r="U280">
        <v>21.0</v>
      </c>
      <c s="64" r="V280">
        <v>45.0</v>
      </c>
      <c s="64" r="W280">
        <v>31.0</v>
      </c>
      <c s="64" r="X280">
        <v>56.0</v>
      </c>
      <c s="64" r="Y280">
        <v>43.0</v>
      </c>
      <c s="64" r="Z280">
        <v>31.0</v>
      </c>
      <c s="64" r="AA280">
        <v>19.0</v>
      </c>
      <c s="64" r="AB280">
        <v>132.0</v>
      </c>
      <c s="64" r="AC280">
        <v>23.0</v>
      </c>
      <c s="64" r="AD280">
        <v>24.0</v>
      </c>
      <c s="64" r="AE280">
        <v>30.0</v>
      </c>
      <c s="64" r="AF280">
        <v>28.0</v>
      </c>
      <c s="64" r="AG280">
        <v>18.0</v>
      </c>
      <c s="64" r="AH280">
        <v>9.0</v>
      </c>
      <c s="64" r="AI280">
        <v>0.0</v>
      </c>
      <c s="64" r="AJ280">
        <v>32.0</v>
      </c>
      <c s="64" r="AK280">
        <v>82.0</v>
      </c>
      <c s="64" r="AL280">
        <v>18.0</v>
      </c>
      <c s="64" r="AM280">
        <v>138.0</v>
      </c>
      <c s="64" r="AN280">
        <v>22.0</v>
      </c>
      <c s="64" r="AO280">
        <v>26.0</v>
      </c>
      <c s="64" r="AP280">
        <v>31.0</v>
      </c>
      <c s="64" r="AQ280">
        <v>29.0</v>
      </c>
      <c s="64" r="AR280">
        <v>18.0</v>
      </c>
      <c s="64" r="AS280">
        <v>11.0</v>
      </c>
      <c s="64" r="AT280">
        <v>1.0</v>
      </c>
      <c s="64" r="AU280">
        <v>33.0</v>
      </c>
      <c s="64" r="AV280">
        <v>83.0</v>
      </c>
      <c s="64" r="AW280">
        <v>22.0</v>
      </c>
      <c s="64" r="AX280">
        <v>224.0</v>
      </c>
      <c s="64" r="AY280">
        <v>12.0</v>
      </c>
      <c s="64" r="AZ280">
        <v>0.0</v>
      </c>
      <c s="64" r="BA280">
        <v>4.0</v>
      </c>
      <c s="64" r="BB280">
        <v>24.0</v>
      </c>
      <c s="64" r="BC280">
        <v>40.0</v>
      </c>
      <c s="64" r="BD280">
        <v>48.0</v>
      </c>
      <c s="64" r="BE280">
        <v>68.0</v>
      </c>
      <c s="64" r="BF280">
        <v>28.0</v>
      </c>
      <c s="64" r="BG280">
        <v>180.0</v>
      </c>
      <c s="64" r="BH280">
        <v>100.0</v>
      </c>
      <c s="64" r="BI280">
        <v>8.0</v>
      </c>
      <c s="64" r="BJ280">
        <v>0.0</v>
      </c>
      <c s="64" r="BK280">
        <v>0.0</v>
      </c>
      <c s="64" r="BL280">
        <v>8.0</v>
      </c>
      <c s="64" r="BM280">
        <v>4.0</v>
      </c>
      <c s="64" r="BN280">
        <v>36.0</v>
      </c>
      <c s="64" r="BO280">
        <v>32.0</v>
      </c>
      <c s="64" r="BP280">
        <v>12.0</v>
      </c>
      <c s="64" r="BQ280">
        <v>124.0</v>
      </c>
      <c s="64" r="BR280">
        <v>4.0</v>
      </c>
      <c s="64" r="BS280">
        <v>0.0</v>
      </c>
      <c s="64" r="BT280">
        <v>4.0</v>
      </c>
      <c s="64" r="BU280">
        <v>16.0</v>
      </c>
      <c s="64" r="BV280">
        <v>36.0</v>
      </c>
      <c s="64" r="BW280">
        <v>12.0</v>
      </c>
      <c s="64" r="BX280">
        <v>36.0</v>
      </c>
      <c s="64" r="BY280">
        <v>16.0</v>
      </c>
      <c s="64" r="BZ280">
        <v>24.0</v>
      </c>
      <c s="64" r="CA280">
        <v>0.0</v>
      </c>
      <c s="64" r="CB280">
        <v>0.0</v>
      </c>
      <c s="64" r="CC280">
        <v>0.0</v>
      </c>
      <c s="64" r="CD280">
        <v>0.0</v>
      </c>
      <c s="64" r="CE280">
        <v>8.0</v>
      </c>
      <c s="64" r="CF280">
        <v>0.0</v>
      </c>
      <c s="64" r="CG280">
        <v>0.0</v>
      </c>
      <c s="64" r="CH280">
        <v>16.0</v>
      </c>
      <c s="64" r="CI280">
        <v>120.0</v>
      </c>
      <c s="64" r="CJ280">
        <v>12.0</v>
      </c>
      <c s="64" r="CK280">
        <v>0.0</v>
      </c>
      <c s="64" r="CL280">
        <v>4.0</v>
      </c>
      <c s="64" r="CM280">
        <v>24.0</v>
      </c>
      <c s="64" r="CN280">
        <v>24.0</v>
      </c>
      <c s="64" r="CO280">
        <v>48.0</v>
      </c>
      <c s="64" r="CP280">
        <v>0.0</v>
      </c>
      <c s="64" r="CQ280">
        <v>8.0</v>
      </c>
      <c s="64" r="CR280">
        <v>80.0</v>
      </c>
      <c s="64" r="CS280">
        <v>0.0</v>
      </c>
      <c s="64" r="CT280">
        <v>0.0</v>
      </c>
      <c s="64" r="CU280">
        <v>0.0</v>
      </c>
      <c s="64" r="CV280">
        <v>0.0</v>
      </c>
      <c s="64" r="CW280">
        <v>8.0</v>
      </c>
      <c s="64" r="CX280">
        <v>0.0</v>
      </c>
      <c s="64" r="CY280">
        <v>68.0</v>
      </c>
      <c s="64" r="CZ280">
        <v>4.0</v>
      </c>
    </row>
    <row customHeight="1" r="281" ht="15.0">
      <c t="s" s="62" r="A281">
        <v>3252</v>
      </c>
      <c t="s" s="62" r="B281">
        <v>3253</v>
      </c>
      <c t="s" s="62" r="C281">
        <v>3254</v>
      </c>
      <c t="s" s="62" r="D281">
        <v>3255</v>
      </c>
      <c t="s" s="62" r="E281">
        <v>3256</v>
      </c>
      <c t="s" s="62" r="F281">
        <v>3257</v>
      </c>
      <c t="s" s="63" r="G281">
        <v>3258</v>
      </c>
      <c t="s" s="62" r="H281">
        <v>3259</v>
      </c>
      <c s="64" r="I281">
        <v>669.0</v>
      </c>
      <c s="64" r="J281">
        <v>547.0</v>
      </c>
      <c s="64" r="K281">
        <v>453.0</v>
      </c>
      <c s="64" r="L281">
        <v>383.0</v>
      </c>
      <c s="64" r="M281">
        <v>406.0</v>
      </c>
      <c s="64" r="N281">
        <v>453.0</v>
      </c>
      <c s="64" r="O281">
        <v>13.14</v>
      </c>
      <c s="64" r="P281">
        <v>135.297886</v>
      </c>
      <c s="64" r="Q281">
        <v>94.3446459999999</v>
      </c>
      <c s="64" r="R281">
        <v>163.517592</v>
      </c>
      <c s="64" r="S281">
        <v>147.883736</v>
      </c>
      <c s="64" r="T281">
        <v>71.319816</v>
      </c>
      <c s="64" r="U281">
        <v>56.636324</v>
      </c>
      <c s="64" r="V281">
        <v>117.0</v>
      </c>
      <c s="64" r="W281">
        <v>79.0</v>
      </c>
      <c s="64" r="X281">
        <v>141.0</v>
      </c>
      <c s="64" r="Y281">
        <v>98.0</v>
      </c>
      <c s="64" r="Z281">
        <v>80.0</v>
      </c>
      <c s="64" r="AA281">
        <v>32.0</v>
      </c>
      <c s="64" r="AB281">
        <v>319.841121999999</v>
      </c>
      <c s="64" r="AC281">
        <v>68.173353</v>
      </c>
      <c s="64" r="AD281">
        <v>47.1969369999999</v>
      </c>
      <c s="64" r="AE281">
        <v>74.41705</v>
      </c>
      <c s="64" r="AF281">
        <v>74.466278</v>
      </c>
      <c s="64" r="AG281">
        <v>29.366983</v>
      </c>
      <c s="64" r="AH281">
        <v>26.220521</v>
      </c>
      <c s="64" r="AI281">
        <v>0.0</v>
      </c>
      <c s="64" r="AJ281">
        <v>89.14977</v>
      </c>
      <c s="64" r="AK281">
        <v>187.689698999999</v>
      </c>
      <c s="64" r="AL281">
        <v>43.001654</v>
      </c>
      <c s="64" r="AM281">
        <v>349.158878</v>
      </c>
      <c s="64" r="AN281">
        <v>67.124532</v>
      </c>
      <c s="64" r="AO281">
        <v>47.1477089999999</v>
      </c>
      <c s="64" r="AP281">
        <v>89.100542</v>
      </c>
      <c s="64" r="AQ281">
        <v>73.4174569999999</v>
      </c>
      <c s="64" r="AR281">
        <v>41.9528329999999</v>
      </c>
      <c s="64" r="AS281">
        <v>29.366983</v>
      </c>
      <c s="64" r="AT281">
        <v>1.048821</v>
      </c>
      <c s="64" r="AU281">
        <v>83.8564379999999</v>
      </c>
      <c s="64" r="AV281">
        <v>208.666114999999</v>
      </c>
      <c s="64" r="AW281">
        <v>56.636324</v>
      </c>
      <c s="64" r="AX281">
        <v>557.972675999999</v>
      </c>
      <c s="64" r="AY281">
        <v>12.58585</v>
      </c>
      <c s="64" r="AZ281">
        <v>29.366983</v>
      </c>
      <c s="64" r="BA281">
        <v>46.148116</v>
      </c>
      <c s="64" r="BB281">
        <v>46.148116</v>
      </c>
      <c s="64" r="BC281">
        <v>142.639632</v>
      </c>
      <c s="64" r="BD281">
        <v>71.319816</v>
      </c>
      <c s="64" r="BE281">
        <v>146.834915</v>
      </c>
      <c s="64" r="BF281">
        <v>62.9292489999999</v>
      </c>
      <c s="64" r="BG281">
        <v>420.0</v>
      </c>
      <c s="64" r="BH281">
        <v>251.716996999999</v>
      </c>
      <c s="64" r="BI281">
        <v>12.58585</v>
      </c>
      <c s="64" r="BJ281">
        <v>16.781133</v>
      </c>
      <c s="64" r="BK281">
        <v>12.58585</v>
      </c>
      <c s="64" r="BL281">
        <v>16.781133</v>
      </c>
      <c s="64" r="BM281">
        <v>33.562266</v>
      </c>
      <c s="64" r="BN281">
        <v>58.733966</v>
      </c>
      <c s="64" r="BO281">
        <v>71.319816</v>
      </c>
      <c s="64" r="BP281">
        <v>29.366983</v>
      </c>
      <c s="64" r="BQ281">
        <v>306.255678999999</v>
      </c>
      <c s="64" r="BR281">
        <v>0.0</v>
      </c>
      <c s="64" r="BS281">
        <v>12.58585</v>
      </c>
      <c s="64" r="BT281">
        <v>33.562266</v>
      </c>
      <c s="64" r="BU281">
        <v>29.366983</v>
      </c>
      <c s="64" r="BV281">
        <v>109.077365</v>
      </c>
      <c s="64" r="BW281">
        <v>12.58585</v>
      </c>
      <c s="64" r="BX281">
        <v>75.515099</v>
      </c>
      <c s="64" r="BY281">
        <v>33.562266</v>
      </c>
      <c s="64" r="BZ281">
        <v>83.9056659999999</v>
      </c>
      <c s="64" r="CA281">
        <v>0.0</v>
      </c>
      <c s="64" r="CB281">
        <v>0.0</v>
      </c>
      <c s="64" r="CC281">
        <v>0.0</v>
      </c>
      <c s="64" r="CD281">
        <v>0.0</v>
      </c>
      <c s="64" r="CE281">
        <v>33.562266</v>
      </c>
      <c s="64" r="CF281">
        <v>12.58585</v>
      </c>
      <c s="64" r="CG281">
        <v>0.0</v>
      </c>
      <c s="64" r="CH281">
        <v>37.75755</v>
      </c>
      <c s="64" r="CI281">
        <v>264.302846999999</v>
      </c>
      <c s="64" r="CJ281">
        <v>12.58585</v>
      </c>
      <c s="64" r="CK281">
        <v>25.1717</v>
      </c>
      <c s="64" r="CL281">
        <v>29.366983</v>
      </c>
      <c s="64" r="CM281">
        <v>33.562266</v>
      </c>
      <c s="64" r="CN281">
        <v>96.491515</v>
      </c>
      <c s="64" r="CO281">
        <v>54.5386829999999</v>
      </c>
      <c s="64" r="CP281">
        <v>0.0</v>
      </c>
      <c s="64" r="CQ281">
        <v>12.58585</v>
      </c>
      <c s="64" r="CR281">
        <v>209.764163999999</v>
      </c>
      <c s="64" r="CS281">
        <v>0.0</v>
      </c>
      <c s="64" r="CT281">
        <v>4.19528299999999</v>
      </c>
      <c s="64" r="CU281">
        <v>16.781133</v>
      </c>
      <c s="64" r="CV281">
        <v>12.58585</v>
      </c>
      <c s="64" r="CW281">
        <v>12.58585</v>
      </c>
      <c s="64" r="CX281">
        <v>4.19528299999999</v>
      </c>
      <c s="64" r="CY281">
        <v>146.834915</v>
      </c>
      <c s="64" r="CZ281">
        <v>12.58585</v>
      </c>
    </row>
    <row customHeight="1" r="282" ht="15.0">
      <c t="s" s="62" r="A282">
        <v>3260</v>
      </c>
      <c t="s" s="62" r="B282">
        <v>3261</v>
      </c>
      <c t="s" s="62" r="C282">
        <v>3262</v>
      </c>
      <c t="s" s="62" r="D282">
        <v>3263</v>
      </c>
      <c t="s" s="62" r="E282">
        <v>3264</v>
      </c>
      <c t="s" s="62" r="F282">
        <v>3265</v>
      </c>
      <c t="s" s="63" r="G282">
        <v>3266</v>
      </c>
      <c t="s" s="62" r="H282">
        <v>3267</v>
      </c>
      <c s="64" r="I282">
        <v>515.0</v>
      </c>
      <c s="64" r="J282">
        <v>402.0</v>
      </c>
      <c s="64" r="K282">
        <v>402.0</v>
      </c>
      <c s="64" r="L282">
        <v>429.0</v>
      </c>
      <c s="64" r="M282">
        <v>416.0</v>
      </c>
      <c s="64" r="N282">
        <v>354.0</v>
      </c>
      <c s="64" r="O282">
        <v>3.71</v>
      </c>
      <c s="64" r="P282">
        <v>100.093995</v>
      </c>
      <c s="64" r="Q282">
        <v>54.890255</v>
      </c>
      <c s="64" r="R282">
        <v>119.467026</v>
      </c>
      <c s="64" r="S282">
        <v>103.322833</v>
      </c>
      <c s="64" r="T282">
        <v>77.492125</v>
      </c>
      <c s="64" r="U282">
        <v>59.733766</v>
      </c>
      <c s="64" r="V282">
        <v>63.0</v>
      </c>
      <c s="64" r="W282">
        <v>60.0</v>
      </c>
      <c s="64" r="X282">
        <v>100.0</v>
      </c>
      <c s="64" r="Y282">
        <v>67.0</v>
      </c>
      <c s="64" r="Z282">
        <v>60.0</v>
      </c>
      <c s="64" r="AA282">
        <v>52.0</v>
      </c>
      <c s="64" r="AB282">
        <v>244.16172</v>
      </c>
      <c s="64" r="AC282">
        <v>43.051181</v>
      </c>
      <c s="64" r="AD282">
        <v>30.135826</v>
      </c>
      <c s="64" r="AE282">
        <v>63.5004909999999</v>
      </c>
      <c s="64" r="AF282">
        <v>54.890255</v>
      </c>
      <c s="64" r="AG282">
        <v>35.5172239999999</v>
      </c>
      <c s="64" r="AH282">
        <v>15.990463</v>
      </c>
      <c s="64" r="AI282">
        <v>1.07627999999999</v>
      </c>
      <c s="64" r="AJ282">
        <v>53.8139759999999</v>
      </c>
      <c s="64" r="AK282">
        <v>151.755411</v>
      </c>
      <c s="64" r="AL282">
        <v>38.5923319999999</v>
      </c>
      <c s="64" r="AM282">
        <v>270.83828</v>
      </c>
      <c s="64" r="AN282">
        <v>57.042814</v>
      </c>
      <c s="64" r="AO282">
        <v>24.7544289999999</v>
      </c>
      <c s="64" r="AP282">
        <v>55.966535</v>
      </c>
      <c s="64" r="AQ282">
        <v>48.4325779999999</v>
      </c>
      <c s="64" r="AR282">
        <v>41.974901</v>
      </c>
      <c s="64" r="AS282">
        <v>34.5179779999999</v>
      </c>
      <c s="64" r="AT282">
        <v>8.149046</v>
      </c>
      <c s="64" r="AU282">
        <v>68.881889</v>
      </c>
      <c s="64" r="AV282">
        <v>129.153541999999</v>
      </c>
      <c s="64" r="AW282">
        <v>72.80285</v>
      </c>
      <c s="64" r="AX282">
        <v>398.838678</v>
      </c>
      <c s="64" r="AY282">
        <v>8.610236</v>
      </c>
      <c s="64" r="AZ282">
        <v>8.610236</v>
      </c>
      <c s="64" r="BA282">
        <v>12.915354</v>
      </c>
      <c s="64" r="BB282">
        <v>34.440944</v>
      </c>
      <c s="64" r="BC282">
        <v>60.271653</v>
      </c>
      <c s="64" r="BD282">
        <v>73.1870069999999</v>
      </c>
      <c s="64" r="BE282">
        <v>133.45866</v>
      </c>
      <c s="64" r="BF282">
        <v>67.344587</v>
      </c>
      <c s="64" r="BG282">
        <v>328.0</v>
      </c>
      <c s="64" r="BH282">
        <v>189.425194</v>
      </c>
      <c s="64" r="BI282">
        <v>8.610236</v>
      </c>
      <c s="64" r="BJ282">
        <v>8.610236</v>
      </c>
      <c s="64" r="BK282">
        <v>4.305118</v>
      </c>
      <c s="64" r="BL282">
        <v>30.135826</v>
      </c>
      <c s="64" r="BM282">
        <v>12.915354</v>
      </c>
      <c s="64" r="BN282">
        <v>43.051181</v>
      </c>
      <c s="64" r="BO282">
        <v>64.5767709999999</v>
      </c>
      <c s="64" r="BP282">
        <v>17.220472</v>
      </c>
      <c s="64" r="BQ282">
        <v>209.413483</v>
      </c>
      <c s="64" r="BR282">
        <v>0.0</v>
      </c>
      <c s="64" r="BS282">
        <v>0.0</v>
      </c>
      <c s="64" r="BT282">
        <v>8.610236</v>
      </c>
      <c s="64" r="BU282">
        <v>4.305118</v>
      </c>
      <c s="64" r="BV282">
        <v>47.356299</v>
      </c>
      <c s="64" r="BW282">
        <v>30.135826</v>
      </c>
      <c s="64" r="BX282">
        <v>68.881889</v>
      </c>
      <c s="64" r="BY282">
        <v>50.124115</v>
      </c>
      <c s="64" r="BZ282">
        <v>30.135826</v>
      </c>
      <c s="64" r="CA282">
        <v>0.0</v>
      </c>
      <c s="64" r="CB282">
        <v>0.0</v>
      </c>
      <c s="64" r="CC282">
        <v>0.0</v>
      </c>
      <c s="64" r="CD282">
        <v>4.305118</v>
      </c>
      <c s="64" r="CE282">
        <v>17.220472</v>
      </c>
      <c s="64" r="CF282">
        <v>0.0</v>
      </c>
      <c s="64" r="CG282">
        <v>0.0</v>
      </c>
      <c s="64" r="CH282">
        <v>8.610236</v>
      </c>
      <c s="64" r="CI282">
        <v>176.50984</v>
      </c>
      <c s="64" r="CJ282">
        <v>8.610236</v>
      </c>
      <c s="64" r="CK282">
        <v>8.610236</v>
      </c>
      <c s="64" r="CL282">
        <v>8.610236</v>
      </c>
      <c s="64" r="CM282">
        <v>21.52559</v>
      </c>
      <c s="64" r="CN282">
        <v>34.440944</v>
      </c>
      <c s="64" r="CO282">
        <v>64.5767709999999</v>
      </c>
      <c s="64" r="CP282">
        <v>0.0</v>
      </c>
      <c s="64" r="CQ282">
        <v>30.135826</v>
      </c>
      <c s="64" r="CR282">
        <v>192.193011</v>
      </c>
      <c s="64" r="CS282">
        <v>0.0</v>
      </c>
      <c s="64" r="CT282">
        <v>0.0</v>
      </c>
      <c s="64" r="CU282">
        <v>4.305118</v>
      </c>
      <c s="64" r="CV282">
        <v>8.610236</v>
      </c>
      <c s="64" r="CW282">
        <v>8.610236</v>
      </c>
      <c s="64" r="CX282">
        <v>8.610236</v>
      </c>
      <c s="64" r="CY282">
        <v>133.45866</v>
      </c>
      <c s="64" r="CZ282">
        <v>28.5985249999999</v>
      </c>
    </row>
    <row customHeight="1" r="283" ht="15.0">
      <c t="s" s="62" r="A283">
        <v>3268</v>
      </c>
      <c t="s" s="62" r="B283">
        <v>3269</v>
      </c>
      <c t="s" s="62" r="C283">
        <v>3270</v>
      </c>
      <c t="s" s="62" r="D283">
        <v>3271</v>
      </c>
      <c t="s" s="62" r="E283">
        <v>3272</v>
      </c>
      <c t="s" s="62" r="F283">
        <v>3273</v>
      </c>
      <c t="s" s="63" r="G283">
        <v>3274</v>
      </c>
      <c t="s" s="62" r="H283">
        <v>3275</v>
      </c>
      <c s="64" r="I283">
        <v>66142.0</v>
      </c>
      <c s="64" r="J283">
        <v>61990.0</v>
      </c>
      <c s="64" r="K283">
        <v>57273.0</v>
      </c>
      <c s="64" r="L283">
        <v>51306.0</v>
      </c>
      <c s="64" r="M283">
        <v>50652.0</v>
      </c>
      <c s="64" r="N283">
        <v>45951.0</v>
      </c>
      <c s="64" r="O283">
        <v>48.17</v>
      </c>
      <c s="64" r="P283">
        <v>10473.931911</v>
      </c>
      <c s="64" r="Q283">
        <v>14553.845512</v>
      </c>
      <c s="64" r="R283">
        <v>13586.3635859999</v>
      </c>
      <c s="64" r="S283">
        <v>13500.66047</v>
      </c>
      <c s="64" r="T283">
        <v>8233.39006399999</v>
      </c>
      <c s="64" r="U283">
        <v>5793.808457</v>
      </c>
      <c s="64" r="V283">
        <v>10651.0</v>
      </c>
      <c s="64" r="W283">
        <v>14771.0</v>
      </c>
      <c s="64" r="X283">
        <v>14091.0</v>
      </c>
      <c s="64" r="Y283">
        <v>10701.0</v>
      </c>
      <c s="64" r="Z283">
        <v>7649.0</v>
      </c>
      <c s="64" r="AA283">
        <v>4127.0</v>
      </c>
      <c s="64" r="AB283">
        <v>30703.654165</v>
      </c>
      <c s="64" r="AC283">
        <v>5154.85107799999</v>
      </c>
      <c s="64" r="AD283">
        <v>7161.43327099999</v>
      </c>
      <c s="64" r="AE283">
        <v>6665.99880099999</v>
      </c>
      <c s="64" r="AF283">
        <v>6117.464489</v>
      </c>
      <c s="64" r="AG283">
        <v>3588.229116</v>
      </c>
      <c s="64" r="AH283">
        <v>1895.603445</v>
      </c>
      <c s="64" r="AI283">
        <v>120.073966</v>
      </c>
      <c s="64" r="AJ283">
        <v>7254.893908</v>
      </c>
      <c s="64" r="AK283">
        <v>19447.145827</v>
      </c>
      <c s="64" r="AL283">
        <v>4001.61443</v>
      </c>
      <c s="64" r="AM283">
        <v>35438.345835</v>
      </c>
      <c s="64" r="AN283">
        <v>5319.08083199999</v>
      </c>
      <c s="64" r="AO283">
        <v>7392.412241</v>
      </c>
      <c s="64" r="AP283">
        <v>6920.36478499999</v>
      </c>
      <c s="64" r="AQ283">
        <v>7383.19598099999</v>
      </c>
      <c s="64" r="AR283">
        <v>4645.16094799999</v>
      </c>
      <c s="64" r="AS283">
        <v>3403.24837399999</v>
      </c>
      <c s="64" r="AT283">
        <v>374.882673</v>
      </c>
      <c s="64" r="AU283">
        <v>7367.427209</v>
      </c>
      <c s="64" r="AV283">
        <v>21513.551645</v>
      </c>
      <c s="64" r="AW283">
        <v>6557.366981</v>
      </c>
      <c s="64" r="AX283">
        <v>55657.380382</v>
      </c>
      <c s="64" r="AY283">
        <v>28.4434809999999</v>
      </c>
      <c s="64" r="AZ283">
        <v>1499.686933</v>
      </c>
      <c s="64" r="BA283">
        <v>6330.717251</v>
      </c>
      <c s="64" r="BB283">
        <v>9776.037517</v>
      </c>
      <c s="64" r="BC283">
        <v>10950.379727</v>
      </c>
      <c s="64" r="BD283">
        <v>5502.880223</v>
      </c>
      <c s="64" r="BE283">
        <v>12962.924133</v>
      </c>
      <c s="64" r="BF283">
        <v>8606.31111699999</v>
      </c>
      <c s="64" r="BG283">
        <v>51055.0</v>
      </c>
      <c s="64" r="BH283">
        <v>25521.488483</v>
      </c>
      <c s="64" r="BI283">
        <v>23.3264269999999</v>
      </c>
      <c s="64" r="BJ283">
        <v>1051.498473</v>
      </c>
      <c s="64" r="BK283">
        <v>4004.301661</v>
      </c>
      <c s="64" r="BL283">
        <v>4332.172679</v>
      </c>
      <c s="64" r="BM283">
        <v>2787.88887699999</v>
      </c>
      <c s="64" r="BN283">
        <v>4526.23774799999</v>
      </c>
      <c s="64" r="BO283">
        <v>5398.53347099999</v>
      </c>
      <c s="64" r="BP283">
        <v>3397.529147</v>
      </c>
      <c s="64" r="BQ283">
        <v>30135.8918989999</v>
      </c>
      <c s="64" r="BR283">
        <v>5.117053</v>
      </c>
      <c s="64" r="BS283">
        <v>448.18846</v>
      </c>
      <c s="64" r="BT283">
        <v>2326.41559</v>
      </c>
      <c s="64" r="BU283">
        <v>5443.86483899999</v>
      </c>
      <c s="64" r="BV283">
        <v>8162.49085</v>
      </c>
      <c s="64" r="BW283">
        <v>976.642474999999</v>
      </c>
      <c s="64" r="BX283">
        <v>7564.39066199999</v>
      </c>
      <c s="64" r="BY283">
        <v>5208.78196899999</v>
      </c>
      <c s="64" r="BZ283">
        <v>9433.89444899999</v>
      </c>
      <c s="64" r="CA283">
        <v>1.99999799999999</v>
      </c>
      <c s="64" r="CB283">
        <v>67.998851</v>
      </c>
      <c s="64" r="CC283">
        <v>297.756123</v>
      </c>
      <c s="64" r="CD283">
        <v>851.592702</v>
      </c>
      <c s="64" r="CE283">
        <v>1742.694686</v>
      </c>
      <c s="64" r="CF283">
        <v>1081.28307</v>
      </c>
      <c s="64" r="CG283">
        <v>0.0</v>
      </c>
      <c s="64" r="CH283">
        <v>5390.569018</v>
      </c>
      <c s="64" r="CI283">
        <v>27911.351954</v>
      </c>
      <c s="64" r="CJ283">
        <v>25.4653899999999</v>
      </c>
      <c s="64" r="CK283">
        <v>1176.50342</v>
      </c>
      <c s="64" r="CL283">
        <v>5091.36777299999</v>
      </c>
      <c s="64" r="CM283">
        <v>7810.887727</v>
      </c>
      <c s="64" r="CN283">
        <v>7908.30550099999</v>
      </c>
      <c s="64" r="CO283">
        <v>3896.27024699999</v>
      </c>
      <c s="64" r="CP283">
        <v>95.2189149999999</v>
      </c>
      <c s="64" r="CQ283">
        <v>1907.33297999999</v>
      </c>
      <c s="64" r="CR283">
        <v>18312.1339789999</v>
      </c>
      <c s="64" r="CS283">
        <v>0.978092999999999</v>
      </c>
      <c s="64" r="CT283">
        <v>255.184661</v>
      </c>
      <c s="64" r="CU283">
        <v>941.593354999999</v>
      </c>
      <c s="64" r="CV283">
        <v>1113.55708699999</v>
      </c>
      <c s="64" r="CW283">
        <v>1299.37953999999</v>
      </c>
      <c s="64" r="CX283">
        <v>525.326906</v>
      </c>
      <c s="64" r="CY283">
        <v>12867.7052179999</v>
      </c>
      <c s="64" r="CZ283">
        <v>1308.40911899999</v>
      </c>
    </row>
    <row customHeight="1" r="284" ht="15.0">
      <c t="s" s="62" r="A284">
        <v>3276</v>
      </c>
      <c t="s" s="62" r="B284">
        <v>3277</v>
      </c>
      <c t="s" s="62" r="C284">
        <v>3278</v>
      </c>
      <c t="s" s="62" r="D284">
        <v>3279</v>
      </c>
      <c t="s" s="62" r="E284">
        <v>3280</v>
      </c>
      <c t="s" s="62" r="F284">
        <v>3281</v>
      </c>
      <c t="s" s="63" r="G284">
        <v>3282</v>
      </c>
      <c t="s" s="62" r="H284">
        <v>3283</v>
      </c>
      <c s="64" r="I284">
        <v>290.0</v>
      </c>
      <c s="64" r="J284">
        <v>277.0</v>
      </c>
      <c s="64" r="K284">
        <v>295.0</v>
      </c>
      <c s="64" r="L284">
        <v>275.0</v>
      </c>
      <c s="64" r="M284">
        <v>256.0</v>
      </c>
      <c s="64" r="N284">
        <v>297.0</v>
      </c>
      <c s="64" r="O284">
        <v>9.56</v>
      </c>
      <c s="64" r="P284">
        <v>47.8451179999999</v>
      </c>
      <c s="64" r="Q284">
        <v>27.340067</v>
      </c>
      <c s="64" r="R284">
        <v>57.609428</v>
      </c>
      <c s="64" r="S284">
        <v>69.326599</v>
      </c>
      <c s="64" r="T284">
        <v>61.515152</v>
      </c>
      <c s="64" r="U284">
        <v>26.363636</v>
      </c>
      <c s="64" r="V284">
        <v>38.0</v>
      </c>
      <c s="64" r="W284">
        <v>45.0</v>
      </c>
      <c s="64" r="X284">
        <v>54.0</v>
      </c>
      <c s="64" r="Y284">
        <v>65.0</v>
      </c>
      <c s="64" r="Z284">
        <v>53.0</v>
      </c>
      <c s="64" r="AA284">
        <v>22.0</v>
      </c>
      <c s="64" r="AB284">
        <v>135.723906</v>
      </c>
      <c s="64" r="AC284">
        <v>23.4343429999999</v>
      </c>
      <c s="64" r="AD284">
        <v>10.740741</v>
      </c>
      <c s="64" r="AE284">
        <v>26.363636</v>
      </c>
      <c s="64" r="AF284">
        <v>34.1750839999999</v>
      </c>
      <c s="64" r="AG284">
        <v>27.340067</v>
      </c>
      <c s="64" r="AH284">
        <v>13.6700339999999</v>
      </c>
      <c s="64" r="AI284">
        <v>0.0</v>
      </c>
      <c s="64" r="AJ284">
        <v>25.387205</v>
      </c>
      <c s="64" r="AK284">
        <v>83.9730639999999</v>
      </c>
      <c s="64" r="AL284">
        <v>26.363636</v>
      </c>
      <c s="64" r="AM284">
        <v>154.276094</v>
      </c>
      <c s="64" r="AN284">
        <v>24.410774</v>
      </c>
      <c s="64" r="AO284">
        <v>16.5993269999999</v>
      </c>
      <c s="64" r="AP284">
        <v>31.245791</v>
      </c>
      <c s="64" r="AQ284">
        <v>35.151515</v>
      </c>
      <c s="64" r="AR284">
        <v>34.1750839999999</v>
      </c>
      <c s="64" r="AS284">
        <v>10.740741</v>
      </c>
      <c s="64" r="AT284">
        <v>1.952862</v>
      </c>
      <c s="64" r="AU284">
        <v>32.222222</v>
      </c>
      <c s="64" r="AV284">
        <v>91.784512</v>
      </c>
      <c s="64" r="AW284">
        <v>30.2693599999999</v>
      </c>
      <c s="64" r="AX284">
        <v>246.060606</v>
      </c>
      <c s="64" r="AY284">
        <v>39.057239</v>
      </c>
      <c s="64" r="AZ284">
        <v>23.4343429999999</v>
      </c>
      <c s="64" r="BA284">
        <v>7.811448</v>
      </c>
      <c s="64" r="BB284">
        <v>15.622896</v>
      </c>
      <c s="64" r="BC284">
        <v>35.151515</v>
      </c>
      <c s="64" r="BD284">
        <v>39.057239</v>
      </c>
      <c s="64" r="BE284">
        <v>74.2087539999999</v>
      </c>
      <c s="64" r="BF284">
        <v>11.717172</v>
      </c>
      <c s="64" r="BG284">
        <v>224.0</v>
      </c>
      <c s="64" r="BH284">
        <v>117.171717</v>
      </c>
      <c s="64" r="BI284">
        <v>35.151515</v>
      </c>
      <c s="64" r="BJ284">
        <v>15.622896</v>
      </c>
      <c s="64" r="BK284">
        <v>3.905724</v>
      </c>
      <c s="64" r="BL284">
        <v>7.811448</v>
      </c>
      <c s="64" r="BM284">
        <v>0.0</v>
      </c>
      <c s="64" r="BN284">
        <v>23.4343429999999</v>
      </c>
      <c s="64" r="BO284">
        <v>27.340067</v>
      </c>
      <c s="64" r="BP284">
        <v>3.905724</v>
      </c>
      <c s="64" r="BQ284">
        <v>128.888889</v>
      </c>
      <c s="64" r="BR284">
        <v>3.905724</v>
      </c>
      <c s="64" r="BS284">
        <v>7.811448</v>
      </c>
      <c s="64" r="BT284">
        <v>3.905724</v>
      </c>
      <c s="64" r="BU284">
        <v>7.811448</v>
      </c>
      <c s="64" r="BV284">
        <v>35.151515</v>
      </c>
      <c s="64" r="BW284">
        <v>15.622896</v>
      </c>
      <c s="64" r="BX284">
        <v>46.868687</v>
      </c>
      <c s="64" r="BY284">
        <v>7.811448</v>
      </c>
      <c s="64" r="BZ284">
        <v>15.622896</v>
      </c>
      <c s="64" r="CA284">
        <v>0.0</v>
      </c>
      <c s="64" r="CB284">
        <v>0.0</v>
      </c>
      <c s="64" r="CC284">
        <v>0.0</v>
      </c>
      <c s="64" r="CD284">
        <v>3.905724</v>
      </c>
      <c s="64" r="CE284">
        <v>3.905724</v>
      </c>
      <c s="64" r="CF284">
        <v>3.905724</v>
      </c>
      <c s="64" r="CG284">
        <v>0.0</v>
      </c>
      <c s="64" r="CH284">
        <v>3.905724</v>
      </c>
      <c s="64" r="CI284">
        <v>109.360269</v>
      </c>
      <c s="64" r="CJ284">
        <v>31.245791</v>
      </c>
      <c s="64" r="CK284">
        <v>15.622896</v>
      </c>
      <c s="64" r="CL284">
        <v>0.0</v>
      </c>
      <c s="64" r="CM284">
        <v>7.811448</v>
      </c>
      <c s="64" r="CN284">
        <v>27.340067</v>
      </c>
      <c s="64" r="CO284">
        <v>23.4343429999999</v>
      </c>
      <c s="64" r="CP284">
        <v>0.0</v>
      </c>
      <c s="64" r="CQ284">
        <v>3.905724</v>
      </c>
      <c s="64" r="CR284">
        <v>121.077440999999</v>
      </c>
      <c s="64" r="CS284">
        <v>7.811448</v>
      </c>
      <c s="64" r="CT284">
        <v>7.811448</v>
      </c>
      <c s="64" r="CU284">
        <v>7.811448</v>
      </c>
      <c s="64" r="CV284">
        <v>3.905724</v>
      </c>
      <c s="64" r="CW284">
        <v>3.905724</v>
      </c>
      <c s="64" r="CX284">
        <v>11.717172</v>
      </c>
      <c s="64" r="CY284">
        <v>74.2087539999999</v>
      </c>
      <c s="64" r="CZ284">
        <v>3.905724</v>
      </c>
    </row>
    <row customHeight="1" r="285" ht="15.0">
      <c t="s" s="62" r="A285">
        <v>3284</v>
      </c>
      <c t="s" s="62" r="B285">
        <v>3285</v>
      </c>
      <c t="s" s="62" r="C285">
        <v>3286</v>
      </c>
      <c t="s" s="62" r="D285">
        <v>3287</v>
      </c>
      <c t="s" s="62" r="E285">
        <v>3288</v>
      </c>
      <c t="s" s="62" r="F285">
        <v>3289</v>
      </c>
      <c t="s" s="63" r="G285">
        <v>3290</v>
      </c>
      <c t="s" s="62" r="H285">
        <v>3291</v>
      </c>
      <c s="64" r="I285">
        <v>202.0</v>
      </c>
      <c s="64" r="J285">
        <v>179.0</v>
      </c>
      <c s="64" r="K285">
        <v>172.0</v>
      </c>
      <c s="64" r="L285">
        <v>180.0</v>
      </c>
      <c s="64" r="M285">
        <v>180.0</v>
      </c>
      <c s="64" r="N285">
        <v>174.0</v>
      </c>
      <c s="64" r="O285">
        <v>3.59</v>
      </c>
      <c s="64" r="P285">
        <v>26.5252529999999</v>
      </c>
      <c s="64" r="Q285">
        <v>25.505051</v>
      </c>
      <c s="64" r="R285">
        <v>29.5858589999999</v>
      </c>
      <c s="64" r="S285">
        <v>59.171717</v>
      </c>
      <c s="64" r="T285">
        <v>32.6464649999999</v>
      </c>
      <c s="64" r="U285">
        <v>28.565657</v>
      </c>
      <c s="64" r="V285">
        <v>30.0</v>
      </c>
      <c s="64" r="W285">
        <v>21.0</v>
      </c>
      <c s="64" r="X285">
        <v>37.0</v>
      </c>
      <c s="64" r="Y285">
        <v>38.0</v>
      </c>
      <c s="64" r="Z285">
        <v>27.0</v>
      </c>
      <c s="64" r="AA285">
        <v>26.0</v>
      </c>
      <c s="64" r="AB285">
        <v>99.979798</v>
      </c>
      <c s="64" r="AC285">
        <v>14.282828</v>
      </c>
      <c s="64" r="AD285">
        <v>12.242424</v>
      </c>
      <c s="64" r="AE285">
        <v>10.2020199999999</v>
      </c>
      <c s="64" r="AF285">
        <v>32.6464649999999</v>
      </c>
      <c s="64" r="AG285">
        <v>17.3434339999999</v>
      </c>
      <c s="64" r="AH285">
        <v>12.242424</v>
      </c>
      <c s="64" r="AI285">
        <v>1.020202</v>
      </c>
      <c s="64" r="AJ285">
        <v>18.363636</v>
      </c>
      <c s="64" r="AK285">
        <v>60.1919189999999</v>
      </c>
      <c s="64" r="AL285">
        <v>21.424242</v>
      </c>
      <c s="64" r="AM285">
        <v>102.020202</v>
      </c>
      <c s="64" r="AN285">
        <v>12.242424</v>
      </c>
      <c s="64" r="AO285">
        <v>13.2626259999999</v>
      </c>
      <c s="64" r="AP285">
        <v>19.383838</v>
      </c>
      <c s="64" r="AQ285">
        <v>26.5252529999999</v>
      </c>
      <c s="64" r="AR285">
        <v>15.30303</v>
      </c>
      <c s="64" r="AS285">
        <v>13.2626259999999</v>
      </c>
      <c s="64" r="AT285">
        <v>2.040404</v>
      </c>
      <c s="64" r="AU285">
        <v>16.323232</v>
      </c>
      <c s="64" r="AV285">
        <v>64.272727</v>
      </c>
      <c s="64" r="AW285">
        <v>21.424242</v>
      </c>
      <c s="64" r="AX285">
        <v>175.474747</v>
      </c>
      <c s="64" r="AY285">
        <v>4.080808</v>
      </c>
      <c s="64" r="AZ285">
        <v>16.323232</v>
      </c>
      <c s="64" r="BA285">
        <v>4.080808</v>
      </c>
      <c s="64" r="BB285">
        <v>8.161616</v>
      </c>
      <c s="64" r="BC285">
        <v>16.323232</v>
      </c>
      <c s="64" r="BD285">
        <v>16.323232</v>
      </c>
      <c s="64" r="BE285">
        <v>81.616162</v>
      </c>
      <c s="64" r="BF285">
        <v>28.565657</v>
      </c>
      <c s="64" r="BG285">
        <v>136.0</v>
      </c>
      <c s="64" r="BH285">
        <v>93.858586</v>
      </c>
      <c s="64" r="BI285">
        <v>4.080808</v>
      </c>
      <c s="64" r="BJ285">
        <v>12.242424</v>
      </c>
      <c s="64" r="BK285">
        <v>4.080808</v>
      </c>
      <c s="64" r="BL285">
        <v>0.0</v>
      </c>
      <c s="64" r="BM285">
        <v>0.0</v>
      </c>
      <c s="64" r="BN285">
        <v>8.161616</v>
      </c>
      <c s="64" r="BO285">
        <v>48.9696969999999</v>
      </c>
      <c s="64" r="BP285">
        <v>16.323232</v>
      </c>
      <c s="64" r="BQ285">
        <v>81.616162</v>
      </c>
      <c s="64" r="BR285">
        <v>0.0</v>
      </c>
      <c s="64" r="BS285">
        <v>4.080808</v>
      </c>
      <c s="64" r="BT285">
        <v>0.0</v>
      </c>
      <c s="64" r="BU285">
        <v>8.161616</v>
      </c>
      <c s="64" r="BV285">
        <v>16.323232</v>
      </c>
      <c s="64" r="BW285">
        <v>8.161616</v>
      </c>
      <c s="64" r="BX285">
        <v>32.6464649999999</v>
      </c>
      <c s="64" r="BY285">
        <v>12.242424</v>
      </c>
      <c s="64" r="BZ285">
        <v>12.242424</v>
      </c>
      <c s="64" r="CA285">
        <v>0.0</v>
      </c>
      <c s="64" r="CB285">
        <v>0.0</v>
      </c>
      <c s="64" r="CC285">
        <v>0.0</v>
      </c>
      <c s="64" r="CD285">
        <v>0.0</v>
      </c>
      <c s="64" r="CE285">
        <v>0.0</v>
      </c>
      <c s="64" r="CF285">
        <v>0.0</v>
      </c>
      <c s="64" r="CG285">
        <v>0.0</v>
      </c>
      <c s="64" r="CH285">
        <v>12.242424</v>
      </c>
      <c s="64" r="CI285">
        <v>69.373737</v>
      </c>
      <c s="64" r="CJ285">
        <v>4.080808</v>
      </c>
      <c s="64" r="CK285">
        <v>12.242424</v>
      </c>
      <c s="64" r="CL285">
        <v>0.0</v>
      </c>
      <c s="64" r="CM285">
        <v>4.080808</v>
      </c>
      <c s="64" r="CN285">
        <v>16.323232</v>
      </c>
      <c s="64" r="CO285">
        <v>16.323232</v>
      </c>
      <c s="64" r="CP285">
        <v>4.080808</v>
      </c>
      <c s="64" r="CQ285">
        <v>12.242424</v>
      </c>
      <c s="64" r="CR285">
        <v>93.858586</v>
      </c>
      <c s="64" r="CS285">
        <v>0.0</v>
      </c>
      <c s="64" r="CT285">
        <v>4.080808</v>
      </c>
      <c s="64" r="CU285">
        <v>4.080808</v>
      </c>
      <c s="64" r="CV285">
        <v>4.080808</v>
      </c>
      <c s="64" r="CW285">
        <v>0.0</v>
      </c>
      <c s="64" r="CX285">
        <v>0.0</v>
      </c>
      <c s="64" r="CY285">
        <v>77.5353539999999</v>
      </c>
      <c s="64" r="CZ285">
        <v>4.080808</v>
      </c>
    </row>
    <row customHeight="1" r="286" ht="15.0">
      <c t="s" s="62" r="A286">
        <v>3292</v>
      </c>
      <c t="s" s="62" r="B286">
        <v>3293</v>
      </c>
      <c t="s" s="62" r="C286">
        <v>3294</v>
      </c>
      <c t="s" s="62" r="D286">
        <v>3295</v>
      </c>
      <c t="s" s="62" r="E286">
        <v>3296</v>
      </c>
      <c t="s" s="62" r="F286">
        <v>3297</v>
      </c>
      <c t="s" s="63" r="G286">
        <v>3298</v>
      </c>
      <c t="s" s="62" r="H286">
        <v>3299</v>
      </c>
      <c s="64" r="I286">
        <v>7219.0</v>
      </c>
      <c s="64" r="J286">
        <v>4625.0</v>
      </c>
      <c s="64" r="K286">
        <v>3786.0</v>
      </c>
      <c s="64" r="L286">
        <v>2977.0</v>
      </c>
      <c s="64" r="M286">
        <v>2446.0</v>
      </c>
      <c s="64" r="N286">
        <v>2457.0</v>
      </c>
      <c s="64" r="O286">
        <v>137.41</v>
      </c>
      <c s="64" r="P286">
        <v>1728.433389</v>
      </c>
      <c s="64" r="Q286">
        <v>1065.89474999999</v>
      </c>
      <c s="64" r="R286">
        <v>1860.94073299999</v>
      </c>
      <c s="64" r="S286">
        <v>1383.579512</v>
      </c>
      <c s="64" r="T286">
        <v>825.381019</v>
      </c>
      <c s="64" r="U286">
        <v>354.770597</v>
      </c>
      <c s="64" r="V286">
        <v>949.0</v>
      </c>
      <c s="64" r="W286">
        <v>828.0</v>
      </c>
      <c s="64" r="X286">
        <v>1161.0</v>
      </c>
      <c s="64" r="Y286">
        <v>884.0</v>
      </c>
      <c s="64" r="Z286">
        <v>559.0</v>
      </c>
      <c s="64" r="AA286">
        <v>244.0</v>
      </c>
      <c s="64" r="AB286">
        <v>3563.28828699999</v>
      </c>
      <c s="64" r="AC286">
        <v>856.466215</v>
      </c>
      <c s="64" r="AD286">
        <v>527.696896</v>
      </c>
      <c s="64" r="AE286">
        <v>908.969089</v>
      </c>
      <c s="64" r="AF286">
        <v>707.873675</v>
      </c>
      <c s="64" r="AG286">
        <v>425.691148</v>
      </c>
      <c s="64" r="AH286">
        <v>123.757185</v>
      </c>
      <c s="64" r="AI286">
        <v>12.834078</v>
      </c>
      <c s="64" r="AJ286">
        <v>1045.560353</v>
      </c>
      <c s="64" r="AK286">
        <v>2155.45701899999</v>
      </c>
      <c s="64" r="AL286">
        <v>362.270916</v>
      </c>
      <c s="64" r="AM286">
        <v>3655.711713</v>
      </c>
      <c s="64" r="AN286">
        <v>871.967173</v>
      </c>
      <c s="64" r="AO286">
        <v>538.197854</v>
      </c>
      <c s="64" r="AP286">
        <v>951.971643999999</v>
      </c>
      <c s="64" r="AQ286">
        <v>675.705836999999</v>
      </c>
      <c s="64" r="AR286">
        <v>399.689870999999</v>
      </c>
      <c s="64" r="AS286">
        <v>201.678374999999</v>
      </c>
      <c s="64" r="AT286">
        <v>16.500958</v>
      </c>
      <c s="64" r="AU286">
        <v>1073.72882899999</v>
      </c>
      <c s="64" r="AV286">
        <v>2151.124537</v>
      </c>
      <c s="64" r="AW286">
        <v>430.858346999999</v>
      </c>
      <c s="64" r="AX286">
        <v>5510.65116899999</v>
      </c>
      <c s="64" r="AY286">
        <v>36.668796</v>
      </c>
      <c s="64" r="AZ286">
        <v>322.6854</v>
      </c>
      <c s="64" r="BA286">
        <v>458.693063999999</v>
      </c>
      <c s="64" r="BB286">
        <v>975.389959999999</v>
      </c>
      <c s="64" r="BC286">
        <v>1118.398263</v>
      </c>
      <c s="64" r="BD286">
        <v>838.04726</v>
      </c>
      <c s="64" r="BE286">
        <v>1104.063865</v>
      </c>
      <c s="64" r="BF286">
        <v>656.70456</v>
      </c>
      <c s="64" r="BG286">
        <v>3684.0</v>
      </c>
      <c s="64" r="BH286">
        <v>2767.159024</v>
      </c>
      <c s="64" r="BI286">
        <v>22.001277</v>
      </c>
      <c s="64" r="BJ286">
        <v>198.011495999999</v>
      </c>
      <c s="64" r="BK286">
        <v>286.349724999999</v>
      </c>
      <c s="64" r="BL286">
        <v>473.027462</v>
      </c>
      <c s="64" r="BM286">
        <v>278.682845999999</v>
      </c>
      <c s="64" r="BN286">
        <v>720.373994</v>
      </c>
      <c s="64" r="BO286">
        <v>561.365691999999</v>
      </c>
      <c s="64" r="BP286">
        <v>227.346532</v>
      </c>
      <c s="64" r="BQ286">
        <v>2743.492145</v>
      </c>
      <c s="64" r="BR286">
        <v>14.6675179999999</v>
      </c>
      <c s="64" r="BS286">
        <v>124.673905</v>
      </c>
      <c s="64" r="BT286">
        <v>172.343338999999</v>
      </c>
      <c s="64" r="BU286">
        <v>502.362498</v>
      </c>
      <c s="64" r="BV286">
        <v>839.715417</v>
      </c>
      <c s="64" r="BW286">
        <v>117.673266</v>
      </c>
      <c s="64" r="BX286">
        <v>542.698173</v>
      </c>
      <c s="64" r="BY286">
        <v>429.358027999999</v>
      </c>
      <c s="64" r="BZ286">
        <v>678.372716999999</v>
      </c>
      <c s="64" r="CA286">
        <v>0.0</v>
      </c>
      <c s="64" r="CB286">
        <v>11.000639</v>
      </c>
      <c s="64" r="CC286">
        <v>0.0</v>
      </c>
      <c s="64" r="CD286">
        <v>33.001916</v>
      </c>
      <c s="64" r="CE286">
        <v>113.673266</v>
      </c>
      <c s="64" r="CF286">
        <v>135.674543</v>
      </c>
      <c s="64" r="CG286">
        <v>0.0</v>
      </c>
      <c s="64" r="CH286">
        <v>385.022353</v>
      </c>
      <c s="64" r="CI286">
        <v>3206.518329</v>
      </c>
      <c s="64" r="CJ286">
        <v>25.668157</v>
      </c>
      <c s="64" r="CK286">
        <v>286.016605</v>
      </c>
      <c s="64" r="CL286">
        <v>392.356112</v>
      </c>
      <c s="64" r="CM286">
        <v>861.716693999999</v>
      </c>
      <c s="64" r="CN286">
        <v>880.051092</v>
      </c>
      <c s="64" r="CO286">
        <v>606.367608</v>
      </c>
      <c s="64" r="CP286">
        <v>7.33375899999999</v>
      </c>
      <c s="64" r="CQ286">
        <v>147.008301999999</v>
      </c>
      <c s="64" r="CR286">
        <v>1625.760123</v>
      </c>
      <c s="64" r="CS286">
        <v>11.000639</v>
      </c>
      <c s="64" r="CT286">
        <v>25.668157</v>
      </c>
      <c s="64" r="CU286">
        <v>66.3369519999999</v>
      </c>
      <c s="64" r="CV286">
        <v>80.67135</v>
      </c>
      <c s="64" r="CW286">
        <v>124.673905</v>
      </c>
      <c s="64" r="CX286">
        <v>96.005109</v>
      </c>
      <c s="64" r="CY286">
        <v>1096.730106</v>
      </c>
      <c s="64" r="CZ286">
        <v>124.673905</v>
      </c>
    </row>
    <row customHeight="1" r="287" ht="15.0">
      <c t="s" s="62" r="A287">
        <v>3300</v>
      </c>
      <c t="s" s="62" r="B287">
        <v>3301</v>
      </c>
      <c t="s" s="62" r="C287">
        <v>3302</v>
      </c>
      <c t="s" s="62" r="D287">
        <v>3303</v>
      </c>
      <c t="s" s="62" r="E287">
        <v>3304</v>
      </c>
      <c t="s" s="62" r="F287">
        <v>3305</v>
      </c>
      <c t="s" s="63" r="G287">
        <v>3306</v>
      </c>
      <c t="s" s="62" r="H287">
        <v>3307</v>
      </c>
      <c s="64" r="I287">
        <v>362.0</v>
      </c>
      <c s="64" r="J287">
        <v>343.0</v>
      </c>
      <c s="64" r="K287">
        <v>363.0</v>
      </c>
      <c s="64" r="L287">
        <v>374.0</v>
      </c>
      <c s="64" r="M287">
        <v>425.0</v>
      </c>
      <c s="64" r="N287">
        <v>399.0</v>
      </c>
      <c s="64" r="O287">
        <v>4.25</v>
      </c>
      <c s="64" r="P287">
        <v>66.3350789999999</v>
      </c>
      <c s="64" r="Q287">
        <v>38.853403</v>
      </c>
      <c s="64" r="R287">
        <v>86.235602</v>
      </c>
      <c s="64" r="S287">
        <v>73.9162299999999</v>
      </c>
      <c s="64" r="T287">
        <v>57.806283</v>
      </c>
      <c s="64" r="U287">
        <v>38.853403</v>
      </c>
      <c s="64" r="V287">
        <v>57.0</v>
      </c>
      <c s="64" r="W287">
        <v>45.0</v>
      </c>
      <c s="64" r="X287">
        <v>94.0</v>
      </c>
      <c s="64" r="Y287">
        <v>55.0</v>
      </c>
      <c s="64" r="Z287">
        <v>58.0</v>
      </c>
      <c s="64" r="AA287">
        <v>34.0</v>
      </c>
      <c s="64" r="AB287">
        <v>183.842931999999</v>
      </c>
      <c s="64" r="AC287">
        <v>34.115183</v>
      </c>
      <c s="64" r="AD287">
        <v>25.5863869999999</v>
      </c>
      <c s="64" r="AE287">
        <v>43.5916229999999</v>
      </c>
      <c s="64" r="AF287">
        <v>36.9581149999999</v>
      </c>
      <c s="64" r="AG287">
        <v>26.5340309999999</v>
      </c>
      <c s="64" r="AH287">
        <v>16.1099479999999</v>
      </c>
      <c s="64" r="AI287">
        <v>0.947644</v>
      </c>
      <c s="64" r="AJ287">
        <v>42.643979</v>
      </c>
      <c s="64" r="AK287">
        <v>112.769634</v>
      </c>
      <c s="64" r="AL287">
        <v>28.429319</v>
      </c>
      <c s="64" r="AM287">
        <v>178.157068</v>
      </c>
      <c s="64" r="AN287">
        <v>32.219895</v>
      </c>
      <c s="64" r="AO287">
        <v>13.267016</v>
      </c>
      <c s="64" r="AP287">
        <v>42.643979</v>
      </c>
      <c s="64" r="AQ287">
        <v>36.9581149999999</v>
      </c>
      <c s="64" r="AR287">
        <v>31.272251</v>
      </c>
      <c s="64" r="AS287">
        <v>18.005236</v>
      </c>
      <c s="64" r="AT287">
        <v>3.790576</v>
      </c>
      <c s="64" r="AU287">
        <v>38.853403</v>
      </c>
      <c s="64" r="AV287">
        <v>94.764398</v>
      </c>
      <c s="64" r="AW287">
        <v>44.539267</v>
      </c>
      <c s="64" r="AX287">
        <v>291.874346</v>
      </c>
      <c s="64" r="AY287">
        <v>11.3717279999999</v>
      </c>
      <c s="64" r="AZ287">
        <v>18.95288</v>
      </c>
      <c s="64" r="BA287">
        <v>41.6963349999999</v>
      </c>
      <c s="64" r="BB287">
        <v>56.8586389999999</v>
      </c>
      <c s="64" r="BC287">
        <v>30.324607</v>
      </c>
      <c s="64" r="BD287">
        <v>22.743455</v>
      </c>
      <c s="64" r="BE287">
        <v>87.1832459999999</v>
      </c>
      <c s="64" r="BF287">
        <v>22.743455</v>
      </c>
      <c s="64" r="BG287">
        <v>288.0</v>
      </c>
      <c s="64" r="BH287">
        <v>144.041885</v>
      </c>
      <c s="64" r="BI287">
        <v>7.581152</v>
      </c>
      <c s="64" r="BJ287">
        <v>11.3717279999999</v>
      </c>
      <c s="64" r="BK287">
        <v>26.5340309999999</v>
      </c>
      <c s="64" r="BL287">
        <v>30.324607</v>
      </c>
      <c s="64" r="BM287">
        <v>0.0</v>
      </c>
      <c s="64" r="BN287">
        <v>18.95288</v>
      </c>
      <c s="64" r="BO287">
        <v>37.905759</v>
      </c>
      <c s="64" r="BP287">
        <v>11.3717279999999</v>
      </c>
      <c s="64" r="BQ287">
        <v>147.832461</v>
      </c>
      <c s="64" r="BR287">
        <v>3.790576</v>
      </c>
      <c s="64" r="BS287">
        <v>7.581152</v>
      </c>
      <c s="64" r="BT287">
        <v>15.162304</v>
      </c>
      <c s="64" r="BU287">
        <v>26.5340309999999</v>
      </c>
      <c s="64" r="BV287">
        <v>30.324607</v>
      </c>
      <c s="64" r="BW287">
        <v>3.790576</v>
      </c>
      <c s="64" r="BX287">
        <v>49.277487</v>
      </c>
      <c s="64" r="BY287">
        <v>11.3717279999999</v>
      </c>
      <c s="64" r="BZ287">
        <v>26.5340309999999</v>
      </c>
      <c s="64" r="CA287">
        <v>0.0</v>
      </c>
      <c s="64" r="CB287">
        <v>0.0</v>
      </c>
      <c s="64" r="CC287">
        <v>0.0</v>
      </c>
      <c s="64" r="CD287">
        <v>7.581152</v>
      </c>
      <c s="64" r="CE287">
        <v>3.790576</v>
      </c>
      <c s="64" r="CF287">
        <v>3.790576</v>
      </c>
      <c s="64" r="CG287">
        <v>0.0</v>
      </c>
      <c s="64" r="CH287">
        <v>11.3717279999999</v>
      </c>
      <c s="64" r="CI287">
        <v>159.204187999999</v>
      </c>
      <c s="64" r="CJ287">
        <v>3.790576</v>
      </c>
      <c s="64" r="CK287">
        <v>15.162304</v>
      </c>
      <c s="64" r="CL287">
        <v>37.905759</v>
      </c>
      <c s="64" r="CM287">
        <v>49.277487</v>
      </c>
      <c s="64" r="CN287">
        <v>22.743455</v>
      </c>
      <c s="64" r="CO287">
        <v>18.95288</v>
      </c>
      <c s="64" r="CP287">
        <v>0.0</v>
      </c>
      <c s="64" r="CQ287">
        <v>11.3717279999999</v>
      </c>
      <c s="64" r="CR287">
        <v>106.136126</v>
      </c>
      <c s="64" r="CS287">
        <v>7.581152</v>
      </c>
      <c s="64" r="CT287">
        <v>3.790576</v>
      </c>
      <c s="64" r="CU287">
        <v>3.790576</v>
      </c>
      <c s="64" r="CV287">
        <v>0.0</v>
      </c>
      <c s="64" r="CW287">
        <v>3.790576</v>
      </c>
      <c s="64" r="CX287">
        <v>0.0</v>
      </c>
      <c s="64" r="CY287">
        <v>87.1832459999999</v>
      </c>
      <c s="64" r="CZ287">
        <v>0.0</v>
      </c>
    </row>
    <row customHeight="1" r="288" ht="15.0">
      <c t="s" s="62" r="A288">
        <v>3308</v>
      </c>
      <c t="s" s="62" r="B288">
        <v>3309</v>
      </c>
      <c t="s" s="62" r="C288">
        <v>3310</v>
      </c>
      <c t="s" s="62" r="D288">
        <v>3311</v>
      </c>
      <c t="s" s="62" r="E288">
        <v>3312</v>
      </c>
      <c t="s" s="62" r="F288">
        <v>3313</v>
      </c>
      <c t="s" s="63" r="G288">
        <v>3314</v>
      </c>
      <c t="s" s="62" r="H288">
        <v>3315</v>
      </c>
      <c s="64" r="I288">
        <v>582.0</v>
      </c>
      <c s="64" r="J288">
        <v>570.0</v>
      </c>
      <c s="64" r="K288">
        <v>531.0</v>
      </c>
      <c s="64" r="L288">
        <v>537.0</v>
      </c>
      <c s="64" r="M288">
        <v>538.0</v>
      </c>
      <c s="64" r="N288">
        <v>555.0</v>
      </c>
      <c s="64" r="O288">
        <v>6.84</v>
      </c>
      <c s="64" r="P288">
        <v>102.139073</v>
      </c>
      <c s="64" r="Q288">
        <v>82.8675499999999</v>
      </c>
      <c s="64" r="R288">
        <v>106.956954</v>
      </c>
      <c s="64" r="S288">
        <v>116.592715</v>
      </c>
      <c s="64" r="T288">
        <v>113.701987</v>
      </c>
      <c s="64" r="U288">
        <v>59.741722</v>
      </c>
      <c s="64" r="V288">
        <v>96.0</v>
      </c>
      <c s="64" r="W288">
        <v>86.0</v>
      </c>
      <c s="64" r="X288">
        <v>117.0</v>
      </c>
      <c s="64" r="Y288">
        <v>94.0</v>
      </c>
      <c s="64" r="Z288">
        <v>127.0</v>
      </c>
      <c s="64" r="AA288">
        <v>50.0</v>
      </c>
      <c s="64" r="AB288">
        <v>278.473509999999</v>
      </c>
      <c s="64" r="AC288">
        <v>50.10596</v>
      </c>
      <c s="64" r="AD288">
        <v>34.6887419999999</v>
      </c>
      <c s="64" r="AE288">
        <v>53.960265</v>
      </c>
      <c s="64" r="AF288">
        <v>52.033113</v>
      </c>
      <c s="64" r="AG288">
        <v>62.6324499999999</v>
      </c>
      <c s="64" r="AH288">
        <v>24.0894039999999</v>
      </c>
      <c s="64" r="AI288">
        <v>0.963575999999999</v>
      </c>
      <c s="64" r="AJ288">
        <v>60.7052979999999</v>
      </c>
      <c s="64" r="AK288">
        <v>158.02649</v>
      </c>
      <c s="64" r="AL288">
        <v>59.741722</v>
      </c>
      <c s="64" r="AM288">
        <v>303.52649</v>
      </c>
      <c s="64" r="AN288">
        <v>52.033113</v>
      </c>
      <c s="64" r="AO288">
        <v>48.1788079999999</v>
      </c>
      <c s="64" r="AP288">
        <v>52.996689</v>
      </c>
      <c s="64" r="AQ288">
        <v>64.5596029999999</v>
      </c>
      <c s="64" r="AR288">
        <v>51.0695359999999</v>
      </c>
      <c s="64" r="AS288">
        <v>34.6887419999999</v>
      </c>
      <c s="64" r="AT288">
        <v>0.0</v>
      </c>
      <c s="64" r="AU288">
        <v>80.940397</v>
      </c>
      <c s="64" r="AV288">
        <v>157.062914</v>
      </c>
      <c s="64" r="AW288">
        <v>65.5231789999999</v>
      </c>
      <c s="64" r="AX288">
        <v>501.059602999999</v>
      </c>
      <c s="64" r="AY288">
        <v>3.854305</v>
      </c>
      <c s="64" r="AZ288">
        <v>15.4172189999999</v>
      </c>
      <c s="64" r="BA288">
        <v>15.4172189999999</v>
      </c>
      <c s="64" r="BB288">
        <v>73.2317879999999</v>
      </c>
      <c s="64" r="BC288">
        <v>50.10596</v>
      </c>
      <c s="64" r="BD288">
        <v>96.3576159999999</v>
      </c>
      <c s="64" r="BE288">
        <v>165.735098999999</v>
      </c>
      <c s="64" r="BF288">
        <v>80.940397</v>
      </c>
      <c s="64" r="BG288">
        <v>456.0</v>
      </c>
      <c s="64" r="BH288">
        <v>231.258277999999</v>
      </c>
      <c s="64" r="BI288">
        <v>3.854305</v>
      </c>
      <c s="64" r="BJ288">
        <v>15.4172189999999</v>
      </c>
      <c s="64" r="BK288">
        <v>15.4172189999999</v>
      </c>
      <c s="64" r="BL288">
        <v>23.1258279999999</v>
      </c>
      <c s="64" r="BM288">
        <v>3.854305</v>
      </c>
      <c s="64" r="BN288">
        <v>73.2317879999999</v>
      </c>
      <c s="64" r="BO288">
        <v>80.940397</v>
      </c>
      <c s="64" r="BP288">
        <v>15.4172189999999</v>
      </c>
      <c s="64" r="BQ288">
        <v>269.801325</v>
      </c>
      <c s="64" r="BR288">
        <v>0.0</v>
      </c>
      <c s="64" r="BS288">
        <v>0.0</v>
      </c>
      <c s="64" r="BT288">
        <v>0.0</v>
      </c>
      <c s="64" r="BU288">
        <v>50.10596</v>
      </c>
      <c s="64" r="BV288">
        <v>46.2516559999999</v>
      </c>
      <c s="64" r="BW288">
        <v>23.1258279999999</v>
      </c>
      <c s="64" r="BX288">
        <v>84.794702</v>
      </c>
      <c s="64" r="BY288">
        <v>65.5231789999999</v>
      </c>
      <c s="64" r="BZ288">
        <v>80.940397</v>
      </c>
      <c s="64" r="CA288">
        <v>0.0</v>
      </c>
      <c s="64" r="CB288">
        <v>0.0</v>
      </c>
      <c s="64" r="CC288">
        <v>0.0</v>
      </c>
      <c s="64" r="CD288">
        <v>11.5629139999999</v>
      </c>
      <c s="64" r="CE288">
        <v>3.854305</v>
      </c>
      <c s="64" r="CF288">
        <v>19.2715229999999</v>
      </c>
      <c s="64" r="CG288">
        <v>0.0</v>
      </c>
      <c s="64" r="CH288">
        <v>46.2516559999999</v>
      </c>
      <c s="64" r="CI288">
        <v>200.423841</v>
      </c>
      <c s="64" r="CJ288">
        <v>0.0</v>
      </c>
      <c s="64" r="CK288">
        <v>11.5629139999999</v>
      </c>
      <c s="64" r="CL288">
        <v>11.5629139999999</v>
      </c>
      <c s="64" r="CM288">
        <v>46.2516559999999</v>
      </c>
      <c s="64" r="CN288">
        <v>38.5430459999999</v>
      </c>
      <c s="64" r="CO288">
        <v>61.668874</v>
      </c>
      <c s="64" r="CP288">
        <v>7.708609</v>
      </c>
      <c s="64" r="CQ288">
        <v>23.1258279999999</v>
      </c>
      <c s="64" r="CR288">
        <v>219.695364</v>
      </c>
      <c s="64" r="CS288">
        <v>3.854305</v>
      </c>
      <c s="64" r="CT288">
        <v>3.854305</v>
      </c>
      <c s="64" r="CU288">
        <v>3.854305</v>
      </c>
      <c s="64" r="CV288">
        <v>15.4172189999999</v>
      </c>
      <c s="64" r="CW288">
        <v>7.708609</v>
      </c>
      <c s="64" r="CX288">
        <v>15.4172189999999</v>
      </c>
      <c s="64" r="CY288">
        <v>158.02649</v>
      </c>
      <c s="64" r="CZ288">
        <v>11.5629139999999</v>
      </c>
    </row>
    <row customHeight="1" r="289" ht="15.0">
      <c t="s" s="62" r="A289">
        <v>3316</v>
      </c>
      <c t="s" s="62" r="B289">
        <v>3317</v>
      </c>
      <c t="s" s="62" r="C289">
        <v>3318</v>
      </c>
      <c t="s" s="62" r="D289">
        <v>3319</v>
      </c>
      <c t="s" s="62" r="E289">
        <v>3320</v>
      </c>
      <c t="s" s="62" r="F289">
        <v>3321</v>
      </c>
      <c t="s" s="63" r="G289">
        <v>3322</v>
      </c>
      <c t="s" s="62" r="H289">
        <v>3323</v>
      </c>
      <c s="64" r="I289">
        <v>278.0</v>
      </c>
      <c s="64" r="J289">
        <v>276.0</v>
      </c>
      <c s="64" r="K289">
        <v>257.0</v>
      </c>
      <c s="64" r="L289">
        <v>250.0</v>
      </c>
      <c s="64" r="M289">
        <v>275.0</v>
      </c>
      <c s="64" r="N289">
        <v>330.0</v>
      </c>
      <c s="64" r="O289">
        <v>4.97</v>
      </c>
      <c s="64" r="P289">
        <v>49.0</v>
      </c>
      <c s="64" r="Q289">
        <v>41.0</v>
      </c>
      <c s="64" r="R289">
        <v>60.0</v>
      </c>
      <c s="64" r="S289">
        <v>63.0</v>
      </c>
      <c s="64" r="T289">
        <v>36.0</v>
      </c>
      <c s="64" r="U289">
        <v>29.0</v>
      </c>
      <c s="64" r="V289">
        <v>57.0</v>
      </c>
      <c s="64" r="W289">
        <v>51.0</v>
      </c>
      <c s="64" r="X289">
        <v>59.0</v>
      </c>
      <c s="64" r="Y289">
        <v>42.0</v>
      </c>
      <c s="64" r="Z289">
        <v>46.0</v>
      </c>
      <c s="64" r="AA289">
        <v>21.0</v>
      </c>
      <c s="64" r="AB289">
        <v>128.0</v>
      </c>
      <c s="64" r="AC289">
        <v>18.0</v>
      </c>
      <c s="64" r="AD289">
        <v>26.0</v>
      </c>
      <c s="64" r="AE289">
        <v>29.0</v>
      </c>
      <c s="64" r="AF289">
        <v>29.0</v>
      </c>
      <c s="64" r="AG289">
        <v>16.0</v>
      </c>
      <c s="64" r="AH289">
        <v>9.0</v>
      </c>
      <c s="64" r="AI289">
        <v>1.0</v>
      </c>
      <c s="64" r="AJ289">
        <v>30.0</v>
      </c>
      <c s="64" r="AK289">
        <v>80.0</v>
      </c>
      <c s="64" r="AL289">
        <v>18.0</v>
      </c>
      <c s="64" r="AM289">
        <v>150.0</v>
      </c>
      <c s="64" r="AN289">
        <v>31.0</v>
      </c>
      <c s="64" r="AO289">
        <v>15.0</v>
      </c>
      <c s="64" r="AP289">
        <v>31.0</v>
      </c>
      <c s="64" r="AQ289">
        <v>34.0</v>
      </c>
      <c s="64" r="AR289">
        <v>20.0</v>
      </c>
      <c s="64" r="AS289">
        <v>18.0</v>
      </c>
      <c s="64" r="AT289">
        <v>1.0</v>
      </c>
      <c s="64" r="AU289">
        <v>36.0</v>
      </c>
      <c s="64" r="AV289">
        <v>84.0</v>
      </c>
      <c s="64" r="AW289">
        <v>30.0</v>
      </c>
      <c s="64" r="AX289">
        <v>232.0</v>
      </c>
      <c s="64" r="AY289">
        <v>16.0</v>
      </c>
      <c s="64" r="AZ289">
        <v>0.0</v>
      </c>
      <c s="64" r="BA289">
        <v>12.0</v>
      </c>
      <c s="64" r="BB289">
        <v>16.0</v>
      </c>
      <c s="64" r="BC289">
        <v>48.0</v>
      </c>
      <c s="64" r="BD289">
        <v>48.0</v>
      </c>
      <c s="64" r="BE289">
        <v>72.0</v>
      </c>
      <c s="64" r="BF289">
        <v>20.0</v>
      </c>
      <c s="64" r="BG289">
        <v>216.0</v>
      </c>
      <c s="64" r="BH289">
        <v>108.0</v>
      </c>
      <c s="64" r="BI289">
        <v>8.0</v>
      </c>
      <c s="64" r="BJ289">
        <v>0.0</v>
      </c>
      <c s="64" r="BK289">
        <v>4.0</v>
      </c>
      <c s="64" r="BL289">
        <v>0.0</v>
      </c>
      <c s="64" r="BM289">
        <v>16.0</v>
      </c>
      <c s="64" r="BN289">
        <v>40.0</v>
      </c>
      <c s="64" r="BO289">
        <v>28.0</v>
      </c>
      <c s="64" r="BP289">
        <v>12.0</v>
      </c>
      <c s="64" r="BQ289">
        <v>124.0</v>
      </c>
      <c s="64" r="BR289">
        <v>8.0</v>
      </c>
      <c s="64" r="BS289">
        <v>0.0</v>
      </c>
      <c s="64" r="BT289">
        <v>8.0</v>
      </c>
      <c s="64" r="BU289">
        <v>16.0</v>
      </c>
      <c s="64" r="BV289">
        <v>32.0</v>
      </c>
      <c s="64" r="BW289">
        <v>8.0</v>
      </c>
      <c s="64" r="BX289">
        <v>44.0</v>
      </c>
      <c s="64" r="BY289">
        <v>8.0</v>
      </c>
      <c s="64" r="BZ289">
        <v>24.0</v>
      </c>
      <c s="64" r="CA289">
        <v>0.0</v>
      </c>
      <c s="64" r="CB289">
        <v>0.0</v>
      </c>
      <c s="64" r="CC289">
        <v>0.0</v>
      </c>
      <c s="64" r="CD289">
        <v>0.0</v>
      </c>
      <c s="64" r="CE289">
        <v>4.0</v>
      </c>
      <c s="64" r="CF289">
        <v>8.0</v>
      </c>
      <c s="64" r="CG289">
        <v>0.0</v>
      </c>
      <c s="64" r="CH289">
        <v>12.0</v>
      </c>
      <c s="64" r="CI289">
        <v>128.0</v>
      </c>
      <c s="64" r="CJ289">
        <v>12.0</v>
      </c>
      <c s="64" r="CK289">
        <v>0.0</v>
      </c>
      <c s="64" r="CL289">
        <v>8.0</v>
      </c>
      <c s="64" r="CM289">
        <v>16.0</v>
      </c>
      <c s="64" r="CN289">
        <v>44.0</v>
      </c>
      <c s="64" r="CO289">
        <v>36.0</v>
      </c>
      <c s="64" r="CP289">
        <v>4.0</v>
      </c>
      <c s="64" r="CQ289">
        <v>8.0</v>
      </c>
      <c s="64" r="CR289">
        <v>80.0</v>
      </c>
      <c s="64" r="CS289">
        <v>4.0</v>
      </c>
      <c s="64" r="CT289">
        <v>0.0</v>
      </c>
      <c s="64" r="CU289">
        <v>4.0</v>
      </c>
      <c s="64" r="CV289">
        <v>0.0</v>
      </c>
      <c s="64" r="CW289">
        <v>0.0</v>
      </c>
      <c s="64" r="CX289">
        <v>4.0</v>
      </c>
      <c s="64" r="CY289">
        <v>68.0</v>
      </c>
      <c s="64" r="CZ289">
        <v>0.0</v>
      </c>
    </row>
    <row customHeight="1" r="290" ht="15.0">
      <c t="s" s="62" r="A290">
        <v>3324</v>
      </c>
      <c t="s" s="62" r="B290">
        <v>3325</v>
      </c>
      <c t="s" s="62" r="C290">
        <v>3326</v>
      </c>
      <c t="s" s="62" r="D290">
        <v>3327</v>
      </c>
      <c t="s" s="62" r="E290">
        <v>3328</v>
      </c>
      <c t="s" s="62" r="F290">
        <v>3329</v>
      </c>
      <c t="s" s="63" r="G290">
        <v>3330</v>
      </c>
      <c t="s" s="62" r="H290">
        <v>3331</v>
      </c>
      <c s="64" r="I290">
        <v>1525.0</v>
      </c>
      <c s="64" r="J290">
        <v>1431.0</v>
      </c>
      <c s="64" r="K290">
        <v>1537.0</v>
      </c>
      <c s="64" r="L290">
        <v>1612.0</v>
      </c>
      <c s="64" r="M290">
        <v>1618.0</v>
      </c>
      <c s="64" r="N290">
        <v>1630.0</v>
      </c>
      <c s="64" r="O290">
        <v>9.91</v>
      </c>
      <c s="64" r="P290">
        <v>216.482593</v>
      </c>
      <c s="64" r="Q290">
        <v>164.127511</v>
      </c>
      <c s="64" r="R290">
        <v>225.517331</v>
      </c>
      <c s="64" r="S290">
        <v>287.484477</v>
      </c>
      <c s="64" r="T290">
        <v>287.754557999999</v>
      </c>
      <c s="64" r="U290">
        <v>343.63353</v>
      </c>
      <c s="64" r="V290">
        <v>180.0</v>
      </c>
      <c s="64" r="W290">
        <v>191.0</v>
      </c>
      <c s="64" r="X290">
        <v>257.0</v>
      </c>
      <c s="64" r="Y290">
        <v>262.0</v>
      </c>
      <c s="64" r="Z290">
        <v>289.0</v>
      </c>
      <c s="64" r="AA290">
        <v>252.0</v>
      </c>
      <c s="64" r="AB290">
        <v>672.200503</v>
      </c>
      <c s="64" r="AC290">
        <v>106.139523999999</v>
      </c>
      <c s="64" r="AD290">
        <v>80.186357</v>
      </c>
      <c s="64" r="AE290">
        <v>116.151360999999</v>
      </c>
      <c s="64" r="AF290">
        <v>133.762905999999</v>
      </c>
      <c s="64" r="AG290">
        <v>119.970782</v>
      </c>
      <c s="64" r="AH290">
        <v>105.369667</v>
      </c>
      <c s="64" r="AI290">
        <v>10.619907</v>
      </c>
      <c s="64" r="AJ290">
        <v>139.767888</v>
      </c>
      <c s="64" r="AK290">
        <v>343.516731999999</v>
      </c>
      <c s="64" r="AL290">
        <v>188.915884</v>
      </c>
      <c s="64" r="AM290">
        <v>852.799496999999</v>
      </c>
      <c s="64" r="AN290">
        <v>110.343069</v>
      </c>
      <c s="64" r="AO290">
        <v>83.9411539999999</v>
      </c>
      <c s="64" r="AP290">
        <v>109.36597</v>
      </c>
      <c s="64" r="AQ290">
        <v>153.721571</v>
      </c>
      <c s="64" r="AR290">
        <v>167.783775999999</v>
      </c>
      <c s="64" r="AS290">
        <v>189.326055999999</v>
      </c>
      <c s="64" r="AT290">
        <v>38.3179</v>
      </c>
      <c s="64" r="AU290">
        <v>148.174979</v>
      </c>
      <c s="64" r="AV290">
        <v>375.671146</v>
      </c>
      <c s="64" r="AW290">
        <v>328.953372</v>
      </c>
      <c s="64" r="AX290">
        <v>1314.86696899999</v>
      </c>
      <c s="64" r="AY290">
        <v>8.40709099999999</v>
      </c>
      <c s="64" r="AZ290">
        <v>21.017727</v>
      </c>
      <c s="64" r="BA290">
        <v>33.6283639999999</v>
      </c>
      <c s="64" r="BB290">
        <v>92.206536</v>
      </c>
      <c s="64" r="BC290">
        <v>163.678763</v>
      </c>
      <c s="64" r="BD290">
        <v>179.2153</v>
      </c>
      <c s="64" r="BE290">
        <v>594.539672999999</v>
      </c>
      <c s="64" r="BF290">
        <v>222.173514</v>
      </c>
      <c s="64" r="BG290">
        <v>1224.0</v>
      </c>
      <c s="64" r="BH290">
        <v>610.432413</v>
      </c>
      <c s="64" r="BI290">
        <v>8.40709099999999</v>
      </c>
      <c s="64" r="BJ290">
        <v>21.017727</v>
      </c>
      <c s="64" r="BK290">
        <v>16.8141819999999</v>
      </c>
      <c s="64" r="BL290">
        <v>41.76399</v>
      </c>
      <c s="64" r="BM290">
        <v>41.775944</v>
      </c>
      <c s="64" r="BN290">
        <v>149.790482</v>
      </c>
      <c s="64" r="BO290">
        <v>233.498291999999</v>
      </c>
      <c s="64" r="BP290">
        <v>97.3647059999999</v>
      </c>
      <c s="64" r="BQ290">
        <v>704.434555</v>
      </c>
      <c s="64" r="BR290">
        <v>0.0</v>
      </c>
      <c s="64" r="BS290">
        <v>0.0</v>
      </c>
      <c s="64" r="BT290">
        <v>16.8141819999999</v>
      </c>
      <c s="64" r="BU290">
        <v>50.442546</v>
      </c>
      <c s="64" r="BV290">
        <v>121.902818999999</v>
      </c>
      <c s="64" r="BW290">
        <v>29.4248179999999</v>
      </c>
      <c s="64" r="BX290">
        <v>361.041382</v>
      </c>
      <c s="64" r="BY290">
        <v>124.808808</v>
      </c>
      <c s="64" r="BZ290">
        <v>128.772753999999</v>
      </c>
      <c s="64" r="CA290">
        <v>0.0</v>
      </c>
      <c s="64" r="CB290">
        <v>0.0</v>
      </c>
      <c s="64" r="CC290">
        <v>0.0</v>
      </c>
      <c s="64" r="CD290">
        <v>4.203545</v>
      </c>
      <c s="64" r="CE290">
        <v>16.8141819999999</v>
      </c>
      <c s="64" r="CF290">
        <v>40.498299</v>
      </c>
      <c s="64" r="CG290">
        <v>0.0</v>
      </c>
      <c s="64" r="CH290">
        <v>67.2567279999999</v>
      </c>
      <c s="64" r="CI290">
        <v>430.370071999999</v>
      </c>
      <c s="64" r="CJ290">
        <v>4.203545</v>
      </c>
      <c s="64" r="CK290">
        <v>16.8141819999999</v>
      </c>
      <c s="64" r="CL290">
        <v>29.4248179999999</v>
      </c>
      <c s="64" r="CM290">
        <v>54.6460909999999</v>
      </c>
      <c s="64" r="CN290">
        <v>130.050399</v>
      </c>
      <c s="64" r="CO290">
        <v>105.088637</v>
      </c>
      <c s="64" r="CP290">
        <v>0.0</v>
      </c>
      <c s="64" r="CQ290">
        <v>90.142398</v>
      </c>
      <c s="64" r="CR290">
        <v>755.724143</v>
      </c>
      <c s="64" r="CS290">
        <v>4.203545</v>
      </c>
      <c s="64" r="CT290">
        <v>4.203545</v>
      </c>
      <c s="64" r="CU290">
        <v>4.203545</v>
      </c>
      <c s="64" r="CV290">
        <v>33.3568989999999</v>
      </c>
      <c s="64" r="CW290">
        <v>16.8141819999999</v>
      </c>
      <c s="64" r="CX290">
        <v>33.6283639999999</v>
      </c>
      <c s="64" r="CY290">
        <v>594.539672999999</v>
      </c>
      <c s="64" r="CZ290">
        <v>64.774388</v>
      </c>
    </row>
    <row customHeight="1" r="291" ht="15.0">
      <c t="s" s="62" r="A291">
        <v>3332</v>
      </c>
      <c t="s" s="62" r="B291">
        <v>3333</v>
      </c>
      <c t="s" s="62" r="C291">
        <v>3334</v>
      </c>
      <c t="s" s="62" r="D291">
        <v>3335</v>
      </c>
      <c t="s" s="62" r="E291">
        <v>3336</v>
      </c>
      <c t="s" s="62" r="F291">
        <v>3337</v>
      </c>
      <c t="s" s="63" r="G291">
        <v>3338</v>
      </c>
      <c t="s" s="62" r="H291">
        <v>3339</v>
      </c>
      <c s="64" r="I291">
        <v>1619.0</v>
      </c>
      <c s="64" r="J291">
        <v>1585.0</v>
      </c>
      <c s="64" r="K291">
        <v>1802.0</v>
      </c>
      <c s="64" r="L291">
        <v>2007.0</v>
      </c>
      <c s="64" r="M291">
        <v>1913.0</v>
      </c>
      <c s="64" r="N291">
        <v>1929.0</v>
      </c>
      <c s="64" r="O291">
        <v>26.66</v>
      </c>
      <c s="64" r="P291">
        <v>327.0</v>
      </c>
      <c s="64" r="Q291">
        <v>253.0</v>
      </c>
      <c s="64" r="R291">
        <v>340.0</v>
      </c>
      <c s="64" r="S291">
        <v>318.0</v>
      </c>
      <c s="64" r="T291">
        <v>227.0</v>
      </c>
      <c s="64" r="U291">
        <v>154.0</v>
      </c>
      <c s="64" r="V291">
        <v>255.0</v>
      </c>
      <c s="64" r="W291">
        <v>364.0</v>
      </c>
      <c s="64" r="X291">
        <v>327.0</v>
      </c>
      <c s="64" r="Y291">
        <v>292.0</v>
      </c>
      <c s="64" r="Z291">
        <v>242.0</v>
      </c>
      <c s="64" r="AA291">
        <v>105.0</v>
      </c>
      <c s="64" r="AB291">
        <v>818.0</v>
      </c>
      <c s="64" r="AC291">
        <v>175.0</v>
      </c>
      <c s="64" r="AD291">
        <v>128.0</v>
      </c>
      <c s="64" r="AE291">
        <v>164.0</v>
      </c>
      <c s="64" r="AF291">
        <v>172.0</v>
      </c>
      <c s="64" r="AG291">
        <v>106.0</v>
      </c>
      <c s="64" r="AH291">
        <v>72.0</v>
      </c>
      <c s="64" r="AI291">
        <v>1.0</v>
      </c>
      <c s="64" r="AJ291">
        <v>232.0</v>
      </c>
      <c s="64" r="AK291">
        <v>456.0</v>
      </c>
      <c s="64" r="AL291">
        <v>130.0</v>
      </c>
      <c s="64" r="AM291">
        <v>801.0</v>
      </c>
      <c s="64" r="AN291">
        <v>152.0</v>
      </c>
      <c s="64" r="AO291">
        <v>125.0</v>
      </c>
      <c s="64" r="AP291">
        <v>176.0</v>
      </c>
      <c s="64" r="AQ291">
        <v>146.0</v>
      </c>
      <c s="64" r="AR291">
        <v>121.0</v>
      </c>
      <c s="64" r="AS291">
        <v>74.0</v>
      </c>
      <c s="64" r="AT291">
        <v>7.0</v>
      </c>
      <c s="64" r="AU291">
        <v>205.0</v>
      </c>
      <c s="64" r="AV291">
        <v>450.0</v>
      </c>
      <c s="64" r="AW291">
        <v>146.0</v>
      </c>
      <c s="64" r="AX291">
        <v>1296.0</v>
      </c>
      <c s="64" r="AY291">
        <v>108.0</v>
      </c>
      <c s="64" r="AZ291">
        <v>48.0</v>
      </c>
      <c s="64" r="BA291">
        <v>112.0</v>
      </c>
      <c s="64" r="BB291">
        <v>140.0</v>
      </c>
      <c s="64" r="BC291">
        <v>176.0</v>
      </c>
      <c s="64" r="BD291">
        <v>204.0</v>
      </c>
      <c s="64" r="BE291">
        <v>288.0</v>
      </c>
      <c s="64" r="BF291">
        <v>220.0</v>
      </c>
      <c s="64" r="BG291">
        <v>1288.0</v>
      </c>
      <c s="64" r="BH291">
        <v>640.0</v>
      </c>
      <c s="64" r="BI291">
        <v>72.0</v>
      </c>
      <c s="64" r="BJ291">
        <v>28.0</v>
      </c>
      <c s="64" r="BK291">
        <v>76.0</v>
      </c>
      <c s="64" r="BL291">
        <v>56.0</v>
      </c>
      <c s="64" r="BM291">
        <v>24.0</v>
      </c>
      <c s="64" r="BN291">
        <v>152.0</v>
      </c>
      <c s="64" r="BO291">
        <v>156.0</v>
      </c>
      <c s="64" r="BP291">
        <v>76.0</v>
      </c>
      <c s="64" r="BQ291">
        <v>656.0</v>
      </c>
      <c s="64" r="BR291">
        <v>36.0</v>
      </c>
      <c s="64" r="BS291">
        <v>20.0</v>
      </c>
      <c s="64" r="BT291">
        <v>36.0</v>
      </c>
      <c s="64" r="BU291">
        <v>84.0</v>
      </c>
      <c s="64" r="BV291">
        <v>152.0</v>
      </c>
      <c s="64" r="BW291">
        <v>52.0</v>
      </c>
      <c s="64" r="BX291">
        <v>132.0</v>
      </c>
      <c s="64" r="BY291">
        <v>144.0</v>
      </c>
      <c s="64" r="BZ291">
        <v>196.0</v>
      </c>
      <c s="64" r="CA291">
        <v>4.0</v>
      </c>
      <c s="64" r="CB291">
        <v>0.0</v>
      </c>
      <c s="64" r="CC291">
        <v>0.0</v>
      </c>
      <c s="64" r="CD291">
        <v>4.0</v>
      </c>
      <c s="64" r="CE291">
        <v>28.0</v>
      </c>
      <c s="64" r="CF291">
        <v>44.0</v>
      </c>
      <c s="64" r="CG291">
        <v>0.0</v>
      </c>
      <c s="64" r="CH291">
        <v>116.0</v>
      </c>
      <c s="64" r="CI291">
        <v>632.0</v>
      </c>
      <c s="64" r="CJ291">
        <v>64.0</v>
      </c>
      <c s="64" r="CK291">
        <v>44.0</v>
      </c>
      <c s="64" r="CL291">
        <v>92.0</v>
      </c>
      <c s="64" r="CM291">
        <v>104.0</v>
      </c>
      <c s="64" r="CN291">
        <v>120.0</v>
      </c>
      <c s="64" r="CO291">
        <v>140.0</v>
      </c>
      <c s="64" r="CP291">
        <v>0.0</v>
      </c>
      <c s="64" r="CQ291">
        <v>68.0</v>
      </c>
      <c s="64" r="CR291">
        <v>468.0</v>
      </c>
      <c s="64" r="CS291">
        <v>40.0</v>
      </c>
      <c s="64" r="CT291">
        <v>4.0</v>
      </c>
      <c s="64" r="CU291">
        <v>20.0</v>
      </c>
      <c s="64" r="CV291">
        <v>32.0</v>
      </c>
      <c s="64" r="CW291">
        <v>28.0</v>
      </c>
      <c s="64" r="CX291">
        <v>20.0</v>
      </c>
      <c s="64" r="CY291">
        <v>288.0</v>
      </c>
      <c s="64" r="CZ291">
        <v>36.0</v>
      </c>
    </row>
    <row customHeight="1" r="292" ht="15.0">
      <c t="s" s="62" r="A292">
        <v>3340</v>
      </c>
      <c t="s" s="62" r="B292">
        <v>3341</v>
      </c>
      <c t="s" s="62" r="C292">
        <v>3342</v>
      </c>
      <c t="s" s="62" r="D292">
        <v>3343</v>
      </c>
      <c t="s" s="62" r="E292">
        <v>3344</v>
      </c>
      <c t="s" s="62" r="F292">
        <v>3345</v>
      </c>
      <c t="s" s="63" r="G292">
        <v>3346</v>
      </c>
      <c t="s" s="62" r="H292">
        <v>3347</v>
      </c>
      <c s="64" r="I292">
        <v>164.0</v>
      </c>
      <c s="64" r="J292">
        <v>145.0</v>
      </c>
      <c s="64" r="K292">
        <v>160.0</v>
      </c>
      <c s="64" r="L292">
        <v>151.0</v>
      </c>
      <c s="64" r="M292">
        <v>141.0</v>
      </c>
      <c s="64" r="N292">
        <v>151.0</v>
      </c>
      <c s="64" r="O292">
        <v>3.34</v>
      </c>
      <c s="64" r="P292">
        <v>27.0</v>
      </c>
      <c s="64" r="Q292">
        <v>13.0</v>
      </c>
      <c s="64" r="R292">
        <v>31.0</v>
      </c>
      <c s="64" r="S292">
        <v>41.0</v>
      </c>
      <c s="64" r="T292">
        <v>31.0</v>
      </c>
      <c s="64" r="U292">
        <v>21.0</v>
      </c>
      <c s="64" r="V292">
        <v>21.0</v>
      </c>
      <c s="64" r="W292">
        <v>17.0</v>
      </c>
      <c s="64" r="X292">
        <v>34.0</v>
      </c>
      <c s="64" r="Y292">
        <v>32.0</v>
      </c>
      <c s="64" r="Z292">
        <v>31.0</v>
      </c>
      <c s="64" r="AA292">
        <v>10.0</v>
      </c>
      <c s="64" r="AB292">
        <v>77.0</v>
      </c>
      <c s="64" r="AC292">
        <v>11.0</v>
      </c>
      <c s="64" r="AD292">
        <v>5.0</v>
      </c>
      <c s="64" r="AE292">
        <v>16.0</v>
      </c>
      <c s="64" r="AF292">
        <v>23.0</v>
      </c>
      <c s="64" r="AG292">
        <v>12.0</v>
      </c>
      <c s="64" r="AH292">
        <v>10.0</v>
      </c>
      <c s="64" r="AI292">
        <v>0.0</v>
      </c>
      <c s="64" r="AJ292">
        <v>14.0</v>
      </c>
      <c s="64" r="AK292">
        <v>44.0</v>
      </c>
      <c s="64" r="AL292">
        <v>19.0</v>
      </c>
      <c s="64" r="AM292">
        <v>87.0</v>
      </c>
      <c s="64" r="AN292">
        <v>16.0</v>
      </c>
      <c s="64" r="AO292">
        <v>8.0</v>
      </c>
      <c s="64" r="AP292">
        <v>15.0</v>
      </c>
      <c s="64" r="AQ292">
        <v>18.0</v>
      </c>
      <c s="64" r="AR292">
        <v>19.0</v>
      </c>
      <c s="64" r="AS292">
        <v>11.0</v>
      </c>
      <c s="64" r="AT292">
        <v>0.0</v>
      </c>
      <c s="64" r="AU292">
        <v>21.0</v>
      </c>
      <c s="64" r="AV292">
        <v>44.0</v>
      </c>
      <c s="64" r="AW292">
        <v>22.0</v>
      </c>
      <c s="64" r="AX292">
        <v>136.0</v>
      </c>
      <c s="64" r="AY292">
        <v>12.0</v>
      </c>
      <c s="64" r="AZ292">
        <v>4.0</v>
      </c>
      <c s="64" r="BA292">
        <v>0.0</v>
      </c>
      <c s="64" r="BB292">
        <v>20.0</v>
      </c>
      <c s="64" r="BC292">
        <v>28.0</v>
      </c>
      <c s="64" r="BD292">
        <v>24.0</v>
      </c>
      <c s="64" r="BE292">
        <v>40.0</v>
      </c>
      <c s="64" r="BF292">
        <v>8.0</v>
      </c>
      <c s="64" r="BG292">
        <v>108.0</v>
      </c>
      <c s="64" r="BH292">
        <v>64.0</v>
      </c>
      <c s="64" r="BI292">
        <v>12.0</v>
      </c>
      <c s="64" r="BJ292">
        <v>4.0</v>
      </c>
      <c s="64" r="BK292">
        <v>0.0</v>
      </c>
      <c s="64" r="BL292">
        <v>4.0</v>
      </c>
      <c s="64" r="BM292">
        <v>4.0</v>
      </c>
      <c s="64" r="BN292">
        <v>20.0</v>
      </c>
      <c s="64" r="BO292">
        <v>16.0</v>
      </c>
      <c s="64" r="BP292">
        <v>4.0</v>
      </c>
      <c s="64" r="BQ292">
        <v>72.0</v>
      </c>
      <c s="64" r="BR292">
        <v>0.0</v>
      </c>
      <c s="64" r="BS292">
        <v>0.0</v>
      </c>
      <c s="64" r="BT292">
        <v>0.0</v>
      </c>
      <c s="64" r="BU292">
        <v>16.0</v>
      </c>
      <c s="64" r="BV292">
        <v>24.0</v>
      </c>
      <c s="64" r="BW292">
        <v>4.0</v>
      </c>
      <c s="64" r="BX292">
        <v>24.0</v>
      </c>
      <c s="64" r="BY292">
        <v>4.0</v>
      </c>
      <c s="64" r="BZ292">
        <v>12.0</v>
      </c>
      <c s="64" r="CA292">
        <v>0.0</v>
      </c>
      <c s="64" r="CB292">
        <v>0.0</v>
      </c>
      <c s="64" r="CC292">
        <v>0.0</v>
      </c>
      <c s="64" r="CD292">
        <v>0.0</v>
      </c>
      <c s="64" r="CE292">
        <v>4.0</v>
      </c>
      <c s="64" r="CF292">
        <v>4.0</v>
      </c>
      <c s="64" r="CG292">
        <v>0.0</v>
      </c>
      <c s="64" r="CH292">
        <v>4.0</v>
      </c>
      <c s="64" r="CI292">
        <v>72.0</v>
      </c>
      <c s="64" r="CJ292">
        <v>4.0</v>
      </c>
      <c s="64" r="CK292">
        <v>4.0</v>
      </c>
      <c s="64" r="CL292">
        <v>0.0</v>
      </c>
      <c s="64" r="CM292">
        <v>16.0</v>
      </c>
      <c s="64" r="CN292">
        <v>24.0</v>
      </c>
      <c s="64" r="CO292">
        <v>20.0</v>
      </c>
      <c s="64" r="CP292">
        <v>0.0</v>
      </c>
      <c s="64" r="CQ292">
        <v>4.0</v>
      </c>
      <c s="64" r="CR292">
        <v>52.0</v>
      </c>
      <c s="64" r="CS292">
        <v>8.0</v>
      </c>
      <c s="64" r="CT292">
        <v>0.0</v>
      </c>
      <c s="64" r="CU292">
        <v>0.0</v>
      </c>
      <c s="64" r="CV292">
        <v>4.0</v>
      </c>
      <c s="64" r="CW292">
        <v>0.0</v>
      </c>
      <c s="64" r="CX292">
        <v>0.0</v>
      </c>
      <c s="64" r="CY292">
        <v>40.0</v>
      </c>
      <c s="64" r="CZ292">
        <v>0.0</v>
      </c>
    </row>
    <row customHeight="1" r="293" ht="15.0">
      <c t="s" s="62" r="A293">
        <v>3348</v>
      </c>
      <c t="s" s="62" r="B293">
        <v>3349</v>
      </c>
      <c t="s" s="62" r="C293">
        <v>3350</v>
      </c>
      <c t="s" s="62" r="D293">
        <v>3351</v>
      </c>
      <c t="s" s="62" r="E293">
        <v>3352</v>
      </c>
      <c t="s" s="62" r="F293">
        <v>3353</v>
      </c>
      <c t="s" s="63" r="G293">
        <v>3354</v>
      </c>
      <c t="s" s="62" r="H293">
        <v>3355</v>
      </c>
      <c s="64" r="I293">
        <v>141.0</v>
      </c>
      <c s="64" r="J293">
        <v>110.0</v>
      </c>
      <c s="64" r="K293">
        <v>100.0</v>
      </c>
      <c s="64" r="L293">
        <v>111.0</v>
      </c>
      <c s="64" r="M293">
        <v>91.0</v>
      </c>
      <c s="64" r="N293">
        <v>102.0</v>
      </c>
      <c s="64" r="O293">
        <v>6.48</v>
      </c>
      <c s="64" r="P293">
        <v>38.2064519999999</v>
      </c>
      <c s="64" r="Q293">
        <v>10.0064519999999</v>
      </c>
      <c s="64" r="R293">
        <v>34.567742</v>
      </c>
      <c s="64" r="S293">
        <v>24.56129</v>
      </c>
      <c s="64" r="T293">
        <v>25.4709679999999</v>
      </c>
      <c s="64" r="U293">
        <v>8.18709699999999</v>
      </c>
      <c s="64" r="V293">
        <v>20.0</v>
      </c>
      <c s="64" r="W293">
        <v>20.0</v>
      </c>
      <c s="64" r="X293">
        <v>17.0</v>
      </c>
      <c s="64" r="Y293">
        <v>33.0</v>
      </c>
      <c s="64" r="Z293">
        <v>13.0</v>
      </c>
      <c s="64" r="AA293">
        <v>7.0</v>
      </c>
      <c s="64" r="AB293">
        <v>78.232258</v>
      </c>
      <c s="64" r="AC293">
        <v>21.8322579999999</v>
      </c>
      <c s="64" r="AD293">
        <v>5.458065</v>
      </c>
      <c s="64" r="AE293">
        <v>18.193548</v>
      </c>
      <c s="64" r="AF293">
        <v>14.5548389999999</v>
      </c>
      <c s="64" r="AG293">
        <v>14.5548389999999</v>
      </c>
      <c s="64" r="AH293">
        <v>2.729032</v>
      </c>
      <c s="64" r="AI293">
        <v>0.909676999999999</v>
      </c>
      <c s="64" r="AJ293">
        <v>26.380645</v>
      </c>
      <c s="64" r="AK293">
        <v>40.935484</v>
      </c>
      <c s="64" r="AL293">
        <v>10.916129</v>
      </c>
      <c s="64" r="AM293">
        <v>62.7677419999999</v>
      </c>
      <c s="64" r="AN293">
        <v>16.3741939999999</v>
      </c>
      <c s="64" r="AO293">
        <v>4.548387</v>
      </c>
      <c s="64" r="AP293">
        <v>16.3741939999999</v>
      </c>
      <c s="64" r="AQ293">
        <v>10.0064519999999</v>
      </c>
      <c s="64" r="AR293">
        <v>10.916129</v>
      </c>
      <c s="64" r="AS293">
        <v>4.548387</v>
      </c>
      <c s="64" r="AT293">
        <v>0.0</v>
      </c>
      <c s="64" r="AU293">
        <v>18.193548</v>
      </c>
      <c s="64" r="AV293">
        <v>36.3870969999999</v>
      </c>
      <c s="64" r="AW293">
        <v>8.18709699999999</v>
      </c>
      <c s="64" r="AX293">
        <v>105.522581</v>
      </c>
      <c s="64" r="AY293">
        <v>7.277419</v>
      </c>
      <c s="64" r="AZ293">
        <v>10.916129</v>
      </c>
      <c s="64" r="BA293">
        <v>3.63871</v>
      </c>
      <c s="64" r="BB293">
        <v>21.8322579999999</v>
      </c>
      <c s="64" r="BC293">
        <v>14.5548389999999</v>
      </c>
      <c s="64" r="BD293">
        <v>14.5548389999999</v>
      </c>
      <c s="64" r="BE293">
        <v>25.4709679999999</v>
      </c>
      <c s="64" r="BF293">
        <v>7.277419</v>
      </c>
      <c s="64" r="BG293">
        <v>76.0</v>
      </c>
      <c s="64" r="BH293">
        <v>61.858065</v>
      </c>
      <c s="64" r="BI293">
        <v>7.277419</v>
      </c>
      <c s="64" r="BJ293">
        <v>7.277419</v>
      </c>
      <c s="64" r="BK293">
        <v>0.0</v>
      </c>
      <c s="64" r="BL293">
        <v>10.916129</v>
      </c>
      <c s="64" r="BM293">
        <v>0.0</v>
      </c>
      <c s="64" r="BN293">
        <v>10.916129</v>
      </c>
      <c s="64" r="BO293">
        <v>18.193548</v>
      </c>
      <c s="64" r="BP293">
        <v>7.277419</v>
      </c>
      <c s="64" r="BQ293">
        <v>43.6645159999999</v>
      </c>
      <c s="64" r="BR293">
        <v>0.0</v>
      </c>
      <c s="64" r="BS293">
        <v>3.63871</v>
      </c>
      <c s="64" r="BT293">
        <v>3.63871</v>
      </c>
      <c s="64" r="BU293">
        <v>10.916129</v>
      </c>
      <c s="64" r="BV293">
        <v>14.5548389999999</v>
      </c>
      <c s="64" r="BW293">
        <v>3.63871</v>
      </c>
      <c s="64" r="BX293">
        <v>7.277419</v>
      </c>
      <c s="64" r="BY293">
        <v>0.0</v>
      </c>
      <c s="64" r="BZ293">
        <v>7.277419</v>
      </c>
      <c s="64" r="CA293">
        <v>0.0</v>
      </c>
      <c s="64" r="CB293">
        <v>0.0</v>
      </c>
      <c s="64" r="CC293">
        <v>0.0</v>
      </c>
      <c s="64" r="CD293">
        <v>0.0</v>
      </c>
      <c s="64" r="CE293">
        <v>0.0</v>
      </c>
      <c s="64" r="CF293">
        <v>0.0</v>
      </c>
      <c s="64" r="CG293">
        <v>0.0</v>
      </c>
      <c s="64" r="CH293">
        <v>7.277419</v>
      </c>
      <c s="64" r="CI293">
        <v>50.941935</v>
      </c>
      <c s="64" r="CJ293">
        <v>3.63871</v>
      </c>
      <c s="64" r="CK293">
        <v>7.277419</v>
      </c>
      <c s="64" r="CL293">
        <v>0.0</v>
      </c>
      <c s="64" r="CM293">
        <v>18.193548</v>
      </c>
      <c s="64" r="CN293">
        <v>10.916129</v>
      </c>
      <c s="64" r="CO293">
        <v>10.916129</v>
      </c>
      <c s="64" r="CP293">
        <v>0.0</v>
      </c>
      <c s="64" r="CQ293">
        <v>0.0</v>
      </c>
      <c s="64" r="CR293">
        <v>47.303226</v>
      </c>
      <c s="64" r="CS293">
        <v>3.63871</v>
      </c>
      <c s="64" r="CT293">
        <v>3.63871</v>
      </c>
      <c s="64" r="CU293">
        <v>3.63871</v>
      </c>
      <c s="64" r="CV293">
        <v>3.63871</v>
      </c>
      <c s="64" r="CW293">
        <v>3.63871</v>
      </c>
      <c s="64" r="CX293">
        <v>3.63871</v>
      </c>
      <c s="64" r="CY293">
        <v>25.4709679999999</v>
      </c>
      <c s="64" r="CZ293">
        <v>0.0</v>
      </c>
    </row>
    <row customHeight="1" r="294" ht="15.0">
      <c t="s" s="62" r="A294">
        <v>3356</v>
      </c>
      <c t="s" s="62" r="B294">
        <v>3357</v>
      </c>
      <c t="s" s="62" r="C294">
        <v>3358</v>
      </c>
      <c t="s" s="62" r="D294">
        <v>3359</v>
      </c>
      <c t="s" s="62" r="E294">
        <v>3360</v>
      </c>
      <c t="s" s="62" r="F294">
        <v>3361</v>
      </c>
      <c t="s" s="63" r="G294">
        <v>3362</v>
      </c>
      <c t="s" s="62" r="H294">
        <v>3363</v>
      </c>
      <c s="64" r="I294">
        <v>2778.0</v>
      </c>
      <c s="64" r="J294">
        <v>2208.0</v>
      </c>
      <c s="64" r="K294">
        <v>1903.0</v>
      </c>
      <c s="64" r="L294">
        <v>1727.0</v>
      </c>
      <c s="64" r="M294">
        <v>1233.0</v>
      </c>
      <c s="64" r="N294">
        <v>1024.0</v>
      </c>
      <c s="64" r="O294">
        <v>8.3</v>
      </c>
      <c s="64" r="P294">
        <v>624.1739</v>
      </c>
      <c s="64" r="Q294">
        <v>390.243705999999</v>
      </c>
      <c s="64" r="R294">
        <v>682.030147</v>
      </c>
      <c s="64" r="S294">
        <v>587.82928</v>
      </c>
      <c s="64" r="T294">
        <v>353.048910999999</v>
      </c>
      <c s="64" r="U294">
        <v>140.674057</v>
      </c>
      <c s="64" r="V294">
        <v>462.0</v>
      </c>
      <c s="64" r="W294">
        <v>391.0</v>
      </c>
      <c s="64" r="X294">
        <v>533.0</v>
      </c>
      <c s="64" r="Y294">
        <v>493.0</v>
      </c>
      <c s="64" r="Z294">
        <v>239.0</v>
      </c>
      <c s="64" r="AA294">
        <v>90.0</v>
      </c>
      <c s="64" r="AB294">
        <v>1381.776654</v>
      </c>
      <c s="64" r="AC294">
        <v>311.086629</v>
      </c>
      <c s="64" r="AD294">
        <v>212.827068</v>
      </c>
      <c s="64" r="AE294">
        <v>331.652342999999</v>
      </c>
      <c s="64" r="AF294">
        <v>288.466565</v>
      </c>
      <c s="64" r="AG294">
        <v>179.621002</v>
      </c>
      <c s="64" r="AH294">
        <v>54.959839</v>
      </c>
      <c s="64" r="AI294">
        <v>3.163206</v>
      </c>
      <c s="64" r="AJ294">
        <v>402.102285999999</v>
      </c>
      <c s="64" r="AK294">
        <v>835.927691999999</v>
      </c>
      <c s="64" r="AL294">
        <v>143.746677</v>
      </c>
      <c s="64" r="AM294">
        <v>1396.223346</v>
      </c>
      <c s="64" r="AN294">
        <v>313.087270999999</v>
      </c>
      <c s="64" r="AO294">
        <v>177.416637</v>
      </c>
      <c s="64" r="AP294">
        <v>350.377802999999</v>
      </c>
      <c s="64" r="AQ294">
        <v>299.362713999999</v>
      </c>
      <c s="64" r="AR294">
        <v>173.427909</v>
      </c>
      <c s="64" r="AS294">
        <v>74.092757</v>
      </c>
      <c s="64" r="AT294">
        <v>8.458254</v>
      </c>
      <c s="64" r="AU294">
        <v>397.860789</v>
      </c>
      <c s="64" r="AV294">
        <v>829.081206999999</v>
      </c>
      <c s="64" r="AW294">
        <v>169.28135</v>
      </c>
      <c s="64" r="AX294">
        <v>2112.993226</v>
      </c>
      <c s="64" r="AY294">
        <v>20.926334</v>
      </c>
      <c s="64" r="AZ294">
        <v>96.885063</v>
      </c>
      <c s="64" r="BA294">
        <v>252.570744999999</v>
      </c>
      <c s="64" r="BB294">
        <v>395.242963999999</v>
      </c>
      <c s="64" r="BC294">
        <v>340.823359999999</v>
      </c>
      <c s="64" r="BD294">
        <v>243.665669</v>
      </c>
      <c s="64" r="BE294">
        <v>456.563049999999</v>
      </c>
      <c s="64" r="BF294">
        <v>306.316041999999</v>
      </c>
      <c s="64" r="BG294">
        <v>1788.0</v>
      </c>
      <c s="64" r="BH294">
        <v>1026.725649</v>
      </c>
      <c s="64" r="BI294">
        <v>16.7369309999999</v>
      </c>
      <c s="64" r="BJ294">
        <v>63.1160959999999</v>
      </c>
      <c s="64" r="BK294">
        <v>159.896077999999</v>
      </c>
      <c s="64" r="BL294">
        <v>176.441504</v>
      </c>
      <c s="64" r="BM294">
        <v>37.873645</v>
      </c>
      <c s="64" r="BN294">
        <v>222.717918</v>
      </c>
      <c s="64" r="BO294">
        <v>232.406612</v>
      </c>
      <c s="64" r="BP294">
        <v>117.536865</v>
      </c>
      <c s="64" r="BQ294">
        <v>1086.267578</v>
      </c>
      <c s="64" r="BR294">
        <v>4.189402</v>
      </c>
      <c s="64" r="BS294">
        <v>33.768967</v>
      </c>
      <c s="64" r="BT294">
        <v>92.674666</v>
      </c>
      <c s="64" r="BU294">
        <v>218.801459999999</v>
      </c>
      <c s="64" r="BV294">
        <v>302.949715</v>
      </c>
      <c s="64" r="BW294">
        <v>20.947751</v>
      </c>
      <c s="64" r="BX294">
        <v>224.156438</v>
      </c>
      <c s="64" r="BY294">
        <v>188.779177</v>
      </c>
      <c s="64" r="BZ294">
        <v>234.715104999999</v>
      </c>
      <c s="64" r="CA294">
        <v>0.0</v>
      </c>
      <c s="64" r="CB294">
        <v>4.210504</v>
      </c>
      <c s="64" r="CC294">
        <v>0.0</v>
      </c>
      <c s="64" r="CD294">
        <v>8.37890999999999</v>
      </c>
      <c s="64" r="CE294">
        <v>12.526427</v>
      </c>
      <c s="64" r="CF294">
        <v>33.5581639999999</v>
      </c>
      <c s="64" r="CG294">
        <v>0.0</v>
      </c>
      <c s="64" r="CH294">
        <v>176.0411</v>
      </c>
      <c s="64" r="CI294">
        <v>1201.91907999999</v>
      </c>
      <c s="64" r="CJ294">
        <v>16.6946219999999</v>
      </c>
      <c s="64" r="CK294">
        <v>75.768922</v>
      </c>
      <c s="64" r="CL294">
        <v>197.558176</v>
      </c>
      <c s="64" r="CM294">
        <v>331.915002</v>
      </c>
      <c s="64" r="CN294">
        <v>294.443242</v>
      </c>
      <c s="64" r="CO294">
        <v>193.328476999999</v>
      </c>
      <c s="64" r="CP294">
        <v>12.589308</v>
      </c>
      <c s="64" r="CQ294">
        <v>79.6213309999999</v>
      </c>
      <c s="64" r="CR294">
        <v>676.359042</v>
      </c>
      <c s="64" r="CS294">
        <v>4.23171099999999</v>
      </c>
      <c s="64" r="CT294">
        <v>16.905638</v>
      </c>
      <c s="64" r="CU294">
        <v>55.0125689999999</v>
      </c>
      <c s="64" r="CV294">
        <v>54.949052</v>
      </c>
      <c s="64" r="CW294">
        <v>33.8536909999999</v>
      </c>
      <c s="64" r="CX294">
        <v>16.779028</v>
      </c>
      <c s="64" r="CY294">
        <v>443.973741</v>
      </c>
      <c s="64" r="CZ294">
        <v>50.65361</v>
      </c>
    </row>
    <row customHeight="1" r="295" ht="15.0">
      <c t="s" s="62" r="A295">
        <v>3364</v>
      </c>
      <c t="s" s="62" r="B295">
        <v>3365</v>
      </c>
      <c t="s" s="62" r="C295">
        <v>3366</v>
      </c>
      <c t="s" s="62" r="D295">
        <v>3367</v>
      </c>
      <c t="s" s="62" r="E295">
        <v>3368</v>
      </c>
      <c t="s" s="62" r="F295">
        <v>3369</v>
      </c>
      <c t="s" s="63" r="G295">
        <v>3370</v>
      </c>
      <c t="s" s="62" r="H295">
        <v>3371</v>
      </c>
      <c s="64" r="I295">
        <v>532.0</v>
      </c>
      <c s="64" r="J295">
        <v>508.0</v>
      </c>
      <c s="64" r="K295">
        <v>505.0</v>
      </c>
      <c s="64" r="L295">
        <v>508.0</v>
      </c>
      <c s="64" r="M295">
        <v>514.0</v>
      </c>
      <c s="64" r="N295">
        <v>542.0</v>
      </c>
      <c s="64" r="O295">
        <v>5.87</v>
      </c>
      <c s="64" r="P295">
        <v>105.186312</v>
      </c>
      <c s="64" r="Q295">
        <v>53.6045629999999</v>
      </c>
      <c s="64" r="R295">
        <v>135.528516999999</v>
      </c>
      <c s="64" r="S295">
        <v>93.04943</v>
      </c>
      <c s="64" r="T295">
        <v>92.0380229999999</v>
      </c>
      <c s="64" r="U295">
        <v>52.593156</v>
      </c>
      <c s="64" r="V295">
        <v>91.0</v>
      </c>
      <c s="64" r="W295">
        <v>80.0</v>
      </c>
      <c s="64" r="X295">
        <v>105.0</v>
      </c>
      <c s="64" r="Y295">
        <v>106.0</v>
      </c>
      <c s="64" r="Z295">
        <v>89.0</v>
      </c>
      <c s="64" r="AA295">
        <v>37.0</v>
      </c>
      <c s="64" r="AB295">
        <v>273.079848</v>
      </c>
      <c s="64" r="AC295">
        <v>60.6844109999999</v>
      </c>
      <c s="64" r="AD295">
        <v>29.330798</v>
      </c>
      <c s="64" r="AE295">
        <v>65.7414449999999</v>
      </c>
      <c s="64" r="AF295">
        <v>47.5361219999999</v>
      </c>
      <c s="64" r="AG295">
        <v>44.5019009999999</v>
      </c>
      <c s="64" r="AH295">
        <v>24.273764</v>
      </c>
      <c s="64" r="AI295">
        <v>1.01140699999999</v>
      </c>
      <c s="64" r="AJ295">
        <v>71.809886</v>
      </c>
      <c s="64" r="AK295">
        <v>146.653991999999</v>
      </c>
      <c s="64" r="AL295">
        <v>54.6159699999999</v>
      </c>
      <c s="64" r="AM295">
        <v>258.920151999999</v>
      </c>
      <c s="64" r="AN295">
        <v>44.5019009999999</v>
      </c>
      <c s="64" r="AO295">
        <v>24.273764</v>
      </c>
      <c s="64" r="AP295">
        <v>69.7870719999999</v>
      </c>
      <c s="64" r="AQ295">
        <v>45.513308</v>
      </c>
      <c s="64" r="AR295">
        <v>47.5361219999999</v>
      </c>
      <c s="64" r="AS295">
        <v>26.296578</v>
      </c>
      <c s="64" r="AT295">
        <v>1.01140699999999</v>
      </c>
      <c s="64" r="AU295">
        <v>57.65019</v>
      </c>
      <c s="64" r="AV295">
        <v>146.653991999999</v>
      </c>
      <c s="64" r="AW295">
        <v>54.6159699999999</v>
      </c>
      <c s="64" r="AX295">
        <v>416.699619999999</v>
      </c>
      <c s="64" r="AY295">
        <v>12.136882</v>
      </c>
      <c s="64" r="AZ295">
        <v>32.3650189999999</v>
      </c>
      <c s="64" r="BA295">
        <v>28.319392</v>
      </c>
      <c s="64" r="BB295">
        <v>40.456274</v>
      </c>
      <c s="64" r="BC295">
        <v>68.775665</v>
      </c>
      <c s="64" r="BD295">
        <v>60.6844109999999</v>
      </c>
      <c s="64" r="BE295">
        <v>129.460075999999</v>
      </c>
      <c s="64" r="BF295">
        <v>44.5019009999999</v>
      </c>
      <c s="64" r="BG295">
        <v>436.0</v>
      </c>
      <c s="64" r="BH295">
        <v>210.372624</v>
      </c>
      <c s="64" r="BI295">
        <v>8.091255</v>
      </c>
      <c s="64" r="BJ295">
        <v>24.273764</v>
      </c>
      <c s="64" r="BK295">
        <v>20.228137</v>
      </c>
      <c s="64" r="BL295">
        <v>16.18251</v>
      </c>
      <c s="64" r="BM295">
        <v>20.228137</v>
      </c>
      <c s="64" r="BN295">
        <v>40.456274</v>
      </c>
      <c s="64" r="BO295">
        <v>72.8212929999999</v>
      </c>
      <c s="64" r="BP295">
        <v>8.091255</v>
      </c>
      <c s="64" r="BQ295">
        <v>206.326996</v>
      </c>
      <c s="64" r="BR295">
        <v>4.04562699999999</v>
      </c>
      <c s="64" r="BS295">
        <v>8.091255</v>
      </c>
      <c s="64" r="BT295">
        <v>8.091255</v>
      </c>
      <c s="64" r="BU295">
        <v>24.273764</v>
      </c>
      <c s="64" r="BV295">
        <v>48.5475289999999</v>
      </c>
      <c s="64" r="BW295">
        <v>20.228137</v>
      </c>
      <c s="64" r="BX295">
        <v>56.6387829999999</v>
      </c>
      <c s="64" r="BY295">
        <v>36.410646</v>
      </c>
      <c s="64" r="BZ295">
        <v>44.5019009999999</v>
      </c>
      <c s="64" r="CA295">
        <v>0.0</v>
      </c>
      <c s="64" r="CB295">
        <v>4.04562699999999</v>
      </c>
      <c s="64" r="CC295">
        <v>0.0</v>
      </c>
      <c s="64" r="CD295">
        <v>4.04562699999999</v>
      </c>
      <c s="64" r="CE295">
        <v>4.04562699999999</v>
      </c>
      <c s="64" r="CF295">
        <v>8.091255</v>
      </c>
      <c s="64" r="CG295">
        <v>0.0</v>
      </c>
      <c s="64" r="CH295">
        <v>24.273764</v>
      </c>
      <c s="64" r="CI295">
        <v>198.235740999999</v>
      </c>
      <c s="64" r="CJ295">
        <v>8.091255</v>
      </c>
      <c s="64" r="CK295">
        <v>20.228137</v>
      </c>
      <c s="64" r="CL295">
        <v>16.18251</v>
      </c>
      <c s="64" r="CM295">
        <v>32.3650189999999</v>
      </c>
      <c s="64" r="CN295">
        <v>56.6387829999999</v>
      </c>
      <c s="64" r="CO295">
        <v>48.5475289999999</v>
      </c>
      <c s="64" r="CP295">
        <v>0.0</v>
      </c>
      <c s="64" r="CQ295">
        <v>16.18251</v>
      </c>
      <c s="64" r="CR295">
        <v>173.961976999999</v>
      </c>
      <c s="64" r="CS295">
        <v>4.04562699999999</v>
      </c>
      <c s="64" r="CT295">
        <v>8.091255</v>
      </c>
      <c s="64" r="CU295">
        <v>12.136882</v>
      </c>
      <c s="64" r="CV295">
        <v>4.04562699999999</v>
      </c>
      <c s="64" r="CW295">
        <v>8.091255</v>
      </c>
      <c s="64" r="CX295">
        <v>4.04562699999999</v>
      </c>
      <c s="64" r="CY295">
        <v>129.460075999999</v>
      </c>
      <c s="64" r="CZ295">
        <v>4.04562699999999</v>
      </c>
    </row>
    <row customHeight="1" r="296" ht="15.0">
      <c t="s" s="62" r="A296">
        <v>3372</v>
      </c>
      <c t="s" s="62" r="B296">
        <v>3373</v>
      </c>
      <c t="s" s="62" r="C296">
        <v>3374</v>
      </c>
      <c t="s" s="62" r="D296">
        <v>3375</v>
      </c>
      <c t="s" s="62" r="E296">
        <v>3376</v>
      </c>
      <c t="s" s="62" r="F296">
        <v>3377</v>
      </c>
      <c t="s" s="63" r="G296">
        <v>3378</v>
      </c>
      <c t="s" s="62" r="H296">
        <v>3379</v>
      </c>
      <c s="64" r="I296">
        <v>99.0</v>
      </c>
      <c s="64" r="J296">
        <v>103.0</v>
      </c>
      <c s="64" r="K296">
        <v>72.0</v>
      </c>
      <c s="64" r="L296">
        <v>55.0</v>
      </c>
      <c s="64" r="M296">
        <v>41.0</v>
      </c>
      <c s="64" r="N296">
        <v>58.0</v>
      </c>
      <c s="64" r="O296">
        <v>1.87</v>
      </c>
      <c s="64" r="P296">
        <v>21.685714</v>
      </c>
      <c s="64" r="Q296">
        <v>22.628571</v>
      </c>
      <c s="64" r="R296">
        <v>16.971429</v>
      </c>
      <c s="64" r="S296">
        <v>22.628571</v>
      </c>
      <c s="64" r="T296">
        <v>10.3714289999999</v>
      </c>
      <c s="64" r="U296">
        <v>4.714286</v>
      </c>
      <c s="64" r="V296">
        <v>29.0</v>
      </c>
      <c s="64" r="W296">
        <v>15.0</v>
      </c>
      <c s="64" r="X296">
        <v>32.0</v>
      </c>
      <c s="64" r="Y296">
        <v>16.0</v>
      </c>
      <c s="64" r="Z296">
        <v>10.0</v>
      </c>
      <c s="64" r="AA296">
        <v>1.0</v>
      </c>
      <c s="64" r="AB296">
        <v>50.9142859999999</v>
      </c>
      <c s="64" r="AC296">
        <v>13.2</v>
      </c>
      <c s="64" r="AD296">
        <v>13.2</v>
      </c>
      <c s="64" r="AE296">
        <v>7.54285699999999</v>
      </c>
      <c s="64" r="AF296">
        <v>10.3714289999999</v>
      </c>
      <c s="64" r="AG296">
        <v>5.65714299999999</v>
      </c>
      <c s="64" r="AH296">
        <v>0.942856999999999</v>
      </c>
      <c s="64" r="AI296">
        <v>0.0</v>
      </c>
      <c s="64" r="AJ296">
        <v>16.0285709999999</v>
      </c>
      <c s="64" r="AK296">
        <v>30.171429</v>
      </c>
      <c s="64" r="AL296">
        <v>4.714286</v>
      </c>
      <c s="64" r="AM296">
        <v>48.085714</v>
      </c>
      <c s="64" r="AN296">
        <v>8.48571399999999</v>
      </c>
      <c s="64" r="AO296">
        <v>9.42857099999999</v>
      </c>
      <c s="64" r="AP296">
        <v>9.42857099999999</v>
      </c>
      <c s="64" r="AQ296">
        <v>12.2571429999999</v>
      </c>
      <c s="64" r="AR296">
        <v>4.714286</v>
      </c>
      <c s="64" r="AS296">
        <v>3.77142899999999</v>
      </c>
      <c s="64" r="AT296">
        <v>0.0</v>
      </c>
      <c s="64" r="AU296">
        <v>13.2</v>
      </c>
      <c s="64" r="AV296">
        <v>28.2857139999999</v>
      </c>
      <c s="64" r="AW296">
        <v>6.6</v>
      </c>
      <c s="64" r="AX296">
        <v>71.657143</v>
      </c>
      <c s="64" r="AY296">
        <v>0.0</v>
      </c>
      <c s="64" r="AZ296">
        <v>0.0</v>
      </c>
      <c s="64" r="BA296">
        <v>0.0</v>
      </c>
      <c s="64" r="BB296">
        <v>22.628571</v>
      </c>
      <c s="64" r="BC296">
        <v>11.3142859999999</v>
      </c>
      <c s="64" r="BD296">
        <v>7.54285699999999</v>
      </c>
      <c s="64" r="BE296">
        <v>15.0857139999999</v>
      </c>
      <c s="64" r="BF296">
        <v>15.0857139999999</v>
      </c>
      <c s="64" r="BG296">
        <v>76.0</v>
      </c>
      <c s="64" r="BH296">
        <v>41.485714</v>
      </c>
      <c s="64" r="BI296">
        <v>0.0</v>
      </c>
      <c s="64" r="BJ296">
        <v>0.0</v>
      </c>
      <c s="64" r="BK296">
        <v>0.0</v>
      </c>
      <c s="64" r="BL296">
        <v>11.3142859999999</v>
      </c>
      <c s="64" r="BM296">
        <v>3.77142899999999</v>
      </c>
      <c s="64" r="BN296">
        <v>7.54285699999999</v>
      </c>
      <c s="64" r="BO296">
        <v>7.54285699999999</v>
      </c>
      <c s="64" r="BP296">
        <v>11.3142859999999</v>
      </c>
      <c s="64" r="BQ296">
        <v>30.171429</v>
      </c>
      <c s="64" r="BR296">
        <v>0.0</v>
      </c>
      <c s="64" r="BS296">
        <v>0.0</v>
      </c>
      <c s="64" r="BT296">
        <v>0.0</v>
      </c>
      <c s="64" r="BU296">
        <v>11.3142859999999</v>
      </c>
      <c s="64" r="BV296">
        <v>7.54285699999999</v>
      </c>
      <c s="64" r="BW296">
        <v>0.0</v>
      </c>
      <c s="64" r="BX296">
        <v>7.54285699999999</v>
      </c>
      <c s="64" r="BY296">
        <v>3.77142899999999</v>
      </c>
      <c s="64" r="BZ296">
        <v>15.0857139999999</v>
      </c>
      <c s="64" r="CA296">
        <v>0.0</v>
      </c>
      <c s="64" r="CB296">
        <v>0.0</v>
      </c>
      <c s="64" r="CC296">
        <v>0.0</v>
      </c>
      <c s="64" r="CD296">
        <v>3.77142899999999</v>
      </c>
      <c s="64" r="CE296">
        <v>0.0</v>
      </c>
      <c s="64" r="CF296">
        <v>3.77142899999999</v>
      </c>
      <c s="64" r="CG296">
        <v>0.0</v>
      </c>
      <c s="64" r="CH296">
        <v>7.54285699999999</v>
      </c>
      <c s="64" r="CI296">
        <v>37.714286</v>
      </c>
      <c s="64" r="CJ296">
        <v>0.0</v>
      </c>
      <c s="64" r="CK296">
        <v>0.0</v>
      </c>
      <c s="64" r="CL296">
        <v>0.0</v>
      </c>
      <c s="64" r="CM296">
        <v>15.0857139999999</v>
      </c>
      <c s="64" r="CN296">
        <v>11.3142859999999</v>
      </c>
      <c s="64" r="CO296">
        <v>3.77142899999999</v>
      </c>
      <c s="64" r="CP296">
        <v>0.0</v>
      </c>
      <c s="64" r="CQ296">
        <v>7.54285699999999</v>
      </c>
      <c s="64" r="CR296">
        <v>18.857143</v>
      </c>
      <c s="64" r="CS296">
        <v>0.0</v>
      </c>
      <c s="64" r="CT296">
        <v>0.0</v>
      </c>
      <c s="64" r="CU296">
        <v>0.0</v>
      </c>
      <c s="64" r="CV296">
        <v>3.77142899999999</v>
      </c>
      <c s="64" r="CW296">
        <v>0.0</v>
      </c>
      <c s="64" r="CX296">
        <v>0.0</v>
      </c>
      <c s="64" r="CY296">
        <v>15.0857139999999</v>
      </c>
      <c s="64" r="CZ296">
        <v>0.0</v>
      </c>
    </row>
    <row customHeight="1" r="297" ht="15.0">
      <c t="s" s="62" r="A297">
        <v>3380</v>
      </c>
      <c t="s" s="62" r="B297">
        <v>3381</v>
      </c>
      <c t="s" s="62" r="C297">
        <v>3382</v>
      </c>
      <c t="s" s="62" r="D297">
        <v>3383</v>
      </c>
      <c t="s" s="62" r="E297">
        <v>3384</v>
      </c>
      <c t="s" s="62" r="F297">
        <v>3385</v>
      </c>
      <c t="s" s="63" r="G297">
        <v>3386</v>
      </c>
      <c t="s" s="62" r="H297">
        <v>3387</v>
      </c>
      <c s="64" r="I297">
        <v>1094.0</v>
      </c>
      <c s="64" r="J297">
        <v>1009.0</v>
      </c>
      <c s="64" r="K297">
        <v>915.0</v>
      </c>
      <c s="64" r="L297">
        <v>801.0</v>
      </c>
      <c s="64" r="M297">
        <v>724.0</v>
      </c>
      <c s="64" r="N297">
        <v>743.0</v>
      </c>
      <c s="64" r="O297">
        <v>15.91</v>
      </c>
      <c s="64" r="P297">
        <v>201.397594</v>
      </c>
      <c s="64" r="Q297">
        <v>158.891569</v>
      </c>
      <c s="64" r="R297">
        <v>223.662655</v>
      </c>
      <c s="64" r="S297">
        <v>232.771088999999</v>
      </c>
      <c s="64" r="T297">
        <v>162.915645</v>
      </c>
      <c s="64" r="U297">
        <v>114.361448</v>
      </c>
      <c s="64" r="V297">
        <v>180.0</v>
      </c>
      <c s="64" r="W297">
        <v>169.0</v>
      </c>
      <c s="64" r="X297">
        <v>198.0</v>
      </c>
      <c s="64" r="Y297">
        <v>198.0</v>
      </c>
      <c s="64" r="Z297">
        <v>172.0</v>
      </c>
      <c s="64" r="AA297">
        <v>92.0</v>
      </c>
      <c s="64" r="AB297">
        <v>539.409637999999</v>
      </c>
      <c s="64" r="AC297">
        <v>108.289159</v>
      </c>
      <c s="64" r="AD297">
        <v>71.855423</v>
      </c>
      <c s="64" r="AE297">
        <v>116.385544</v>
      </c>
      <c s="64" r="AF297">
        <v>105.253013999999</v>
      </c>
      <c s="64" r="AG297">
        <v>90.0602319999999</v>
      </c>
      <c s="64" r="AH297">
        <v>45.5421699999999</v>
      </c>
      <c s="64" r="AI297">
        <v>2.024096</v>
      </c>
      <c s="64" r="AJ297">
        <v>135.61446</v>
      </c>
      <c s="64" r="AK297">
        <v>303.614464</v>
      </c>
      <c s="64" r="AL297">
        <v>100.180713999999</v>
      </c>
      <c s="64" r="AM297">
        <v>554.590362</v>
      </c>
      <c s="64" r="AN297">
        <v>93.1084359999999</v>
      </c>
      <c s="64" r="AO297">
        <v>87.036146</v>
      </c>
      <c s="64" r="AP297">
        <v>107.277111</v>
      </c>
      <c s="64" r="AQ297">
        <v>127.518075</v>
      </c>
      <c s="64" r="AR297">
        <v>72.855412</v>
      </c>
      <c s="64" r="AS297">
        <v>62.7469889999999</v>
      </c>
      <c s="64" r="AT297">
        <v>4.048193</v>
      </c>
      <c s="64" r="AU297">
        <v>123.469882</v>
      </c>
      <c s="64" r="AV297">
        <v>321.819273</v>
      </c>
      <c s="64" r="AW297">
        <v>109.301207</v>
      </c>
      <c s="64" r="AX297">
        <v>898.698812999999</v>
      </c>
      <c s="64" r="AY297">
        <v>16.192771</v>
      </c>
      <c s="64" r="AZ297">
        <v>44.530121</v>
      </c>
      <c s="64" r="BA297">
        <v>44.530121</v>
      </c>
      <c s="64" r="BB297">
        <v>76.915664</v>
      </c>
      <c s="64" r="BC297">
        <v>165.975907</v>
      </c>
      <c s="64" r="BD297">
        <v>157.879521</v>
      </c>
      <c s="64" r="BE297">
        <v>250.987956999999</v>
      </c>
      <c s="64" r="BF297">
        <v>141.686749999999</v>
      </c>
      <c s="64" r="BG297">
        <v>840.0</v>
      </c>
      <c s="64" r="BH297">
        <v>425.060249</v>
      </c>
      <c s="64" r="BI297">
        <v>12.144579</v>
      </c>
      <c s="64" r="BJ297">
        <v>32.3855429999999</v>
      </c>
      <c s="64" r="BK297">
        <v>36.433736</v>
      </c>
      <c s="64" r="BL297">
        <v>40.481928</v>
      </c>
      <c s="64" r="BM297">
        <v>28.33735</v>
      </c>
      <c s="64" r="BN297">
        <v>113.3494</v>
      </c>
      <c s="64" r="BO297">
        <v>109.301207</v>
      </c>
      <c s="64" r="BP297">
        <v>52.6265069999999</v>
      </c>
      <c s="64" r="BQ297">
        <v>473.638562999999</v>
      </c>
      <c s="64" r="BR297">
        <v>4.048193</v>
      </c>
      <c s="64" r="BS297">
        <v>12.144579</v>
      </c>
      <c s="64" r="BT297">
        <v>8.096386</v>
      </c>
      <c s="64" r="BU297">
        <v>36.433736</v>
      </c>
      <c s="64" r="BV297">
        <v>137.638556999999</v>
      </c>
      <c s="64" r="BW297">
        <v>44.530121</v>
      </c>
      <c s="64" r="BX297">
        <v>141.686749999999</v>
      </c>
      <c s="64" r="BY297">
        <v>89.060243</v>
      </c>
      <c s="64" r="BZ297">
        <v>113.3494</v>
      </c>
      <c s="64" r="CA297">
        <v>0.0</v>
      </c>
      <c s="64" r="CB297">
        <v>0.0</v>
      </c>
      <c s="64" r="CC297">
        <v>0.0</v>
      </c>
      <c s="64" r="CD297">
        <v>4.048193</v>
      </c>
      <c s="64" r="CE297">
        <v>32.3855429999999</v>
      </c>
      <c s="64" r="CF297">
        <v>24.2891569999999</v>
      </c>
      <c s="64" r="CG297">
        <v>0.0</v>
      </c>
      <c s="64" r="CH297">
        <v>52.6265069999999</v>
      </c>
      <c s="64" r="CI297">
        <v>425.060249</v>
      </c>
      <c s="64" r="CJ297">
        <v>16.192771</v>
      </c>
      <c s="64" r="CK297">
        <v>28.33735</v>
      </c>
      <c s="64" r="CL297">
        <v>32.3855429999999</v>
      </c>
      <c s="64" r="CM297">
        <v>64.7710859999999</v>
      </c>
      <c s="64" r="CN297">
        <v>117.397593</v>
      </c>
      <c s="64" r="CO297">
        <v>121.445785</v>
      </c>
      <c s="64" r="CP297">
        <v>0.0</v>
      </c>
      <c s="64" r="CQ297">
        <v>44.530121</v>
      </c>
      <c s="64" r="CR297">
        <v>360.289164</v>
      </c>
      <c s="64" r="CS297">
        <v>0.0</v>
      </c>
      <c s="64" r="CT297">
        <v>16.192771</v>
      </c>
      <c s="64" r="CU297">
        <v>12.144579</v>
      </c>
      <c s="64" r="CV297">
        <v>8.096386</v>
      </c>
      <c s="64" r="CW297">
        <v>16.192771</v>
      </c>
      <c s="64" r="CX297">
        <v>12.144579</v>
      </c>
      <c s="64" r="CY297">
        <v>250.987956999999</v>
      </c>
      <c s="64" r="CZ297">
        <v>44.530121</v>
      </c>
    </row>
    <row customHeight="1" r="298" ht="15.0">
      <c t="s" s="62" r="A298">
        <v>3388</v>
      </c>
      <c t="s" s="62" r="B298">
        <v>3389</v>
      </c>
      <c t="s" s="62" r="C298">
        <v>3390</v>
      </c>
      <c t="s" s="62" r="D298">
        <v>3391</v>
      </c>
      <c t="s" s="62" r="E298">
        <v>3392</v>
      </c>
      <c t="s" s="62" r="F298">
        <v>3393</v>
      </c>
      <c t="s" s="63" r="G298">
        <v>3394</v>
      </c>
      <c t="s" s="62" r="H298">
        <v>3395</v>
      </c>
      <c s="64" r="I298">
        <v>1810.0</v>
      </c>
      <c s="64" r="J298">
        <v>1367.0</v>
      </c>
      <c s="64" r="K298">
        <v>1326.0</v>
      </c>
      <c s="64" r="L298">
        <v>1208.0</v>
      </c>
      <c s="64" r="M298">
        <v>1016.0</v>
      </c>
      <c s="64" r="N298">
        <v>972.0</v>
      </c>
      <c s="64" r="O298">
        <v>20.56</v>
      </c>
      <c s="64" r="P298">
        <v>455.307389</v>
      </c>
      <c s="64" r="Q298">
        <v>274.613649</v>
      </c>
      <c s="64" r="R298">
        <v>501.246474999999</v>
      </c>
      <c s="64" r="S298">
        <v>301.156231999999</v>
      </c>
      <c s="64" r="T298">
        <v>179.672870999999</v>
      </c>
      <c s="64" r="U298">
        <v>98.0033839999999</v>
      </c>
      <c s="64" r="V298">
        <v>279.0</v>
      </c>
      <c s="64" r="W298">
        <v>263.0</v>
      </c>
      <c s="64" r="X298">
        <v>338.0</v>
      </c>
      <c s="64" r="Y298">
        <v>247.0</v>
      </c>
      <c s="64" r="Z298">
        <v>143.0</v>
      </c>
      <c s="64" r="AA298">
        <v>97.0</v>
      </c>
      <c s="64" r="AB298">
        <v>903.468697</v>
      </c>
      <c s="64" r="AC298">
        <v>228.674563</v>
      </c>
      <c s="64" r="AD298">
        <v>134.754652999999</v>
      </c>
      <c s="64" r="AE298">
        <v>259.300619999999</v>
      </c>
      <c s="64" r="AF298">
        <v>161.297236</v>
      </c>
      <c s="64" r="AG298">
        <v>81.669487</v>
      </c>
      <c s="64" r="AH298">
        <v>37.7721379999999</v>
      </c>
      <c s="64" r="AI298">
        <v>0.0</v>
      </c>
      <c s="64" r="AJ298">
        <v>287.884941</v>
      </c>
      <c s="64" r="AK298">
        <v>534.935138</v>
      </c>
      <c s="64" r="AL298">
        <v>80.6486179999999</v>
      </c>
      <c s="64" r="AM298">
        <v>906.531302999999</v>
      </c>
      <c s="64" r="AN298">
        <v>226.632825999999</v>
      </c>
      <c s="64" r="AO298">
        <v>139.858995999999</v>
      </c>
      <c s="64" r="AP298">
        <v>241.945854</v>
      </c>
      <c s="64" r="AQ298">
        <v>139.858995999999</v>
      </c>
      <c s="64" r="AR298">
        <v>98.0033839999999</v>
      </c>
      <c s="64" r="AS298">
        <v>57.168641</v>
      </c>
      <c s="64" r="AT298">
        <v>3.062606</v>
      </c>
      <c s="64" r="AU298">
        <v>270.530174999999</v>
      </c>
      <c s="64" r="AV298">
        <v>534.935138</v>
      </c>
      <c s="64" r="AW298">
        <v>101.06599</v>
      </c>
      <c s="64" r="AX298">
        <v>1327.12916</v>
      </c>
      <c s="64" r="AY298">
        <v>12.250423</v>
      </c>
      <c s="64" r="AZ298">
        <v>40.834743</v>
      </c>
      <c s="64" r="BA298">
        <v>102.086858</v>
      </c>
      <c s="64" r="BB298">
        <v>179.672870999999</v>
      </c>
      <c s="64" r="BC298">
        <v>249.091935</v>
      </c>
      <c s="64" r="BD298">
        <v>318.510997999999</v>
      </c>
      <c s="64" r="BE298">
        <v>240.924985999999</v>
      </c>
      <c s="64" r="BF298">
        <v>183.756345</v>
      </c>
      <c s="64" r="BG298">
        <v>1076.0</v>
      </c>
      <c s="64" r="BH298">
        <v>657.439367999999</v>
      </c>
      <c s="64" r="BI298">
        <v>4.08347399999999</v>
      </c>
      <c s="64" r="BJ298">
        <v>36.751269</v>
      </c>
      <c s="64" r="BK298">
        <v>61.252115</v>
      </c>
      <c s="64" r="BL298">
        <v>93.91991</v>
      </c>
      <c s="64" r="BM298">
        <v>44.918218</v>
      </c>
      <c s="64" r="BN298">
        <v>236.841511999999</v>
      </c>
      <c s="64" r="BO298">
        <v>122.50423</v>
      </c>
      <c s="64" r="BP298">
        <v>57.168641</v>
      </c>
      <c s="64" r="BQ298">
        <v>669.689791</v>
      </c>
      <c s="64" r="BR298">
        <v>8.166949</v>
      </c>
      <c s="64" r="BS298">
        <v>4.08347399999999</v>
      </c>
      <c s="64" r="BT298">
        <v>40.834743</v>
      </c>
      <c s="64" r="BU298">
        <v>85.7529609999999</v>
      </c>
      <c s="64" r="BV298">
        <v>204.173717</v>
      </c>
      <c s="64" r="BW298">
        <v>81.669487</v>
      </c>
      <c s="64" r="BX298">
        <v>118.420756</v>
      </c>
      <c s="64" r="BY298">
        <v>126.587704</v>
      </c>
      <c s="64" r="BZ298">
        <v>155.172024999999</v>
      </c>
      <c s="64" r="CA298">
        <v>0.0</v>
      </c>
      <c s="64" r="CB298">
        <v>0.0</v>
      </c>
      <c s="64" r="CC298">
        <v>4.08347399999999</v>
      </c>
      <c s="64" r="CD298">
        <v>16.333897</v>
      </c>
      <c s="64" r="CE298">
        <v>20.417372</v>
      </c>
      <c s="64" r="CF298">
        <v>40.834743</v>
      </c>
      <c s="64" r="CG298">
        <v>0.0</v>
      </c>
      <c s="64" r="CH298">
        <v>73.502538</v>
      </c>
      <c s="64" r="CI298">
        <v>841.195712999999</v>
      </c>
      <c s="64" r="CJ298">
        <v>8.166949</v>
      </c>
      <c s="64" r="CK298">
        <v>36.751269</v>
      </c>
      <c s="64" r="CL298">
        <v>89.8364349999999</v>
      </c>
      <c s="64" r="CM298">
        <v>151.08855</v>
      </c>
      <c s="64" r="CN298">
        <v>200.090242999999</v>
      </c>
      <c s="64" r="CO298">
        <v>265.425832</v>
      </c>
      <c s="64" r="CP298">
        <v>12.250423</v>
      </c>
      <c s="64" r="CQ298">
        <v>77.5860119999999</v>
      </c>
      <c s="64" r="CR298">
        <v>330.761420999999</v>
      </c>
      <c s="64" r="CS298">
        <v>4.08347399999999</v>
      </c>
      <c s="64" r="CT298">
        <v>4.08347399999999</v>
      </c>
      <c s="64" r="CU298">
        <v>8.166949</v>
      </c>
      <c s="64" r="CV298">
        <v>12.250423</v>
      </c>
      <c s="64" r="CW298">
        <v>28.58432</v>
      </c>
      <c s="64" r="CX298">
        <v>12.250423</v>
      </c>
      <c s="64" r="CY298">
        <v>228.674563</v>
      </c>
      <c s="64" r="CZ298">
        <v>32.6677949999999</v>
      </c>
    </row>
    <row customHeight="1" r="299" ht="15.0">
      <c t="s" s="62" r="A299">
        <v>3396</v>
      </c>
      <c t="s" s="62" r="B299">
        <v>3397</v>
      </c>
      <c t="s" s="62" r="C299">
        <v>3398</v>
      </c>
      <c t="s" s="62" r="D299">
        <v>3399</v>
      </c>
      <c t="s" s="62" r="E299">
        <v>3400</v>
      </c>
      <c t="s" s="62" r="F299">
        <v>3401</v>
      </c>
      <c t="s" s="63" r="G299">
        <v>3402</v>
      </c>
      <c t="s" s="62" r="H299">
        <v>3403</v>
      </c>
      <c s="64" r="I299">
        <v>968.0</v>
      </c>
      <c s="64" r="J299">
        <v>928.0</v>
      </c>
      <c s="64" r="K299">
        <v>866.0</v>
      </c>
      <c s="64" r="L299">
        <v>737.0</v>
      </c>
      <c s="64" r="M299">
        <v>719.0</v>
      </c>
      <c s="64" r="N299">
        <v>755.0</v>
      </c>
      <c s="64" r="O299">
        <v>13.25</v>
      </c>
      <c s="64" r="P299">
        <v>171.709543999999</v>
      </c>
      <c s="64" r="Q299">
        <v>129.53527</v>
      </c>
      <c s="64" r="R299">
        <v>206.854772</v>
      </c>
      <c s="64" r="S299">
        <v>249.029045999999</v>
      </c>
      <c s="64" r="T299">
        <v>112.46473</v>
      </c>
      <c s="64" r="U299">
        <v>98.4066389999999</v>
      </c>
      <c s="64" r="V299">
        <v>167.0</v>
      </c>
      <c s="64" r="W299">
        <v>147.0</v>
      </c>
      <c s="64" r="X299">
        <v>234.0</v>
      </c>
      <c s="64" r="Y299">
        <v>169.0</v>
      </c>
      <c s="64" r="Z299">
        <v>140.0</v>
      </c>
      <c s="64" r="AA299">
        <v>71.0</v>
      </c>
      <c s="64" r="AB299">
        <v>473.958506</v>
      </c>
      <c s="64" r="AC299">
        <v>94.3900409999999</v>
      </c>
      <c s="64" r="AD299">
        <v>69.2863069999999</v>
      </c>
      <c s="64" r="AE299">
        <v>103.427386</v>
      </c>
      <c s="64" r="AF299">
        <v>114.473029</v>
      </c>
      <c s="64" r="AG299">
        <v>53.219917</v>
      </c>
      <c s="64" r="AH299">
        <v>38.157676</v>
      </c>
      <c s="64" r="AI299">
        <v>1.004149</v>
      </c>
      <c s="64" r="AJ299">
        <v>123.510373</v>
      </c>
      <c s="64" r="AK299">
        <v>280.157675999999</v>
      </c>
      <c s="64" r="AL299">
        <v>70.290456</v>
      </c>
      <c s="64" r="AM299">
        <v>494.041494</v>
      </c>
      <c s="64" r="AN299">
        <v>77.319502</v>
      </c>
      <c s="64" r="AO299">
        <v>60.248963</v>
      </c>
      <c s="64" r="AP299">
        <v>103.427386</v>
      </c>
      <c s="64" r="AQ299">
        <v>134.556017</v>
      </c>
      <c s="64" r="AR299">
        <v>59.244813</v>
      </c>
      <c s="64" r="AS299">
        <v>56.232365</v>
      </c>
      <c s="64" r="AT299">
        <v>3.012448</v>
      </c>
      <c s="64" r="AU299">
        <v>102.423237</v>
      </c>
      <c s="64" r="AV299">
        <v>293.211617999999</v>
      </c>
      <c s="64" r="AW299">
        <v>98.4066389999999</v>
      </c>
      <c s="64" r="AX299">
        <v>831.435685</v>
      </c>
      <c s="64" r="AY299">
        <v>36.1493779999999</v>
      </c>
      <c s="64" r="AZ299">
        <v>8.03319499999999</v>
      </c>
      <c s="64" r="BA299">
        <v>56.232365</v>
      </c>
      <c s="64" r="BB299">
        <v>104.431535</v>
      </c>
      <c s="64" r="BC299">
        <v>124.514523</v>
      </c>
      <c s="64" r="BD299">
        <v>132.547718</v>
      </c>
      <c s="64" r="BE299">
        <v>228.946057999999</v>
      </c>
      <c s="64" r="BF299">
        <v>140.580913</v>
      </c>
      <c s="64" r="BG299">
        <v>776.0</v>
      </c>
      <c s="64" r="BH299">
        <v>385.593361</v>
      </c>
      <c s="64" r="BI299">
        <v>32.1327799999999</v>
      </c>
      <c s="64" r="BJ299">
        <v>4.016598</v>
      </c>
      <c s="64" r="BK299">
        <v>40.165975</v>
      </c>
      <c s="64" r="BL299">
        <v>52.2157679999999</v>
      </c>
      <c s="64" r="BM299">
        <v>20.082988</v>
      </c>
      <c s="64" r="BN299">
        <v>96.39834</v>
      </c>
      <c s="64" r="BO299">
        <v>96.39834</v>
      </c>
      <c s="64" r="BP299">
        <v>44.1825729999999</v>
      </c>
      <c s="64" r="BQ299">
        <v>445.842324</v>
      </c>
      <c s="64" r="BR299">
        <v>4.016598</v>
      </c>
      <c s="64" r="BS299">
        <v>4.016598</v>
      </c>
      <c s="64" r="BT299">
        <v>16.0663899999999</v>
      </c>
      <c s="64" r="BU299">
        <v>52.2157679999999</v>
      </c>
      <c s="64" r="BV299">
        <v>104.431535</v>
      </c>
      <c s="64" r="BW299">
        <v>36.1493779999999</v>
      </c>
      <c s="64" r="BX299">
        <v>132.547718</v>
      </c>
      <c s="64" r="BY299">
        <v>96.39834</v>
      </c>
      <c s="64" r="BZ299">
        <v>104.431535</v>
      </c>
      <c s="64" r="CA299">
        <v>0.0</v>
      </c>
      <c s="64" r="CB299">
        <v>0.0</v>
      </c>
      <c s="64" r="CC299">
        <v>0.0</v>
      </c>
      <c s="64" r="CD299">
        <v>8.03319499999999</v>
      </c>
      <c s="64" r="CE299">
        <v>12.0497929999999</v>
      </c>
      <c s="64" r="CF299">
        <v>8.03319499999999</v>
      </c>
      <c s="64" r="CG299">
        <v>0.0</v>
      </c>
      <c s="64" r="CH299">
        <v>76.315353</v>
      </c>
      <c s="64" r="CI299">
        <v>425.759336</v>
      </c>
      <c s="64" r="CJ299">
        <v>24.099585</v>
      </c>
      <c s="64" r="CK299">
        <v>8.03319499999999</v>
      </c>
      <c s="64" r="CL299">
        <v>44.1825729999999</v>
      </c>
      <c s="64" r="CM299">
        <v>88.3651449999999</v>
      </c>
      <c s="64" r="CN299">
        <v>112.46473</v>
      </c>
      <c s="64" r="CO299">
        <v>104.431535</v>
      </c>
      <c s="64" r="CP299">
        <v>4.016598</v>
      </c>
      <c s="64" r="CQ299">
        <v>40.165975</v>
      </c>
      <c s="64" r="CR299">
        <v>301.244813</v>
      </c>
      <c s="64" r="CS299">
        <v>12.0497929999999</v>
      </c>
      <c s="64" r="CT299">
        <v>0.0</v>
      </c>
      <c s="64" r="CU299">
        <v>12.0497929999999</v>
      </c>
      <c s="64" r="CV299">
        <v>8.03319499999999</v>
      </c>
      <c s="64" r="CW299">
        <v>0.0</v>
      </c>
      <c s="64" r="CX299">
        <v>20.082988</v>
      </c>
      <c s="64" r="CY299">
        <v>224.929461</v>
      </c>
      <c s="64" r="CZ299">
        <v>24.099585</v>
      </c>
    </row>
    <row customHeight="1" r="300" ht="15.0">
      <c t="s" s="62" r="A300">
        <v>3404</v>
      </c>
      <c t="s" s="62" r="B300">
        <v>3405</v>
      </c>
      <c t="s" s="62" r="C300">
        <v>3406</v>
      </c>
      <c t="s" s="62" r="D300">
        <v>3407</v>
      </c>
      <c t="s" s="62" r="E300">
        <v>3408</v>
      </c>
      <c t="s" s="62" r="F300">
        <v>3409</v>
      </c>
      <c t="s" s="63" r="G300">
        <v>3410</v>
      </c>
      <c t="s" s="62" r="H300">
        <v>3411</v>
      </c>
      <c s="64" r="I300">
        <v>387.0</v>
      </c>
      <c s="64" r="J300">
        <v>358.0</v>
      </c>
      <c s="64" r="K300">
        <v>341.0</v>
      </c>
      <c s="64" r="L300">
        <v>382.0</v>
      </c>
      <c s="64" r="M300">
        <v>385.0</v>
      </c>
      <c s="64" r="N300">
        <v>434.0</v>
      </c>
      <c s="64" r="O300">
        <v>10.63</v>
      </c>
      <c s="64" r="P300">
        <v>66.760108</v>
      </c>
      <c s="64" r="Q300">
        <v>58.415094</v>
      </c>
      <c s="64" r="R300">
        <v>85.536388</v>
      </c>
      <c s="64" r="S300">
        <v>85.536388</v>
      </c>
      <c s="64" r="T300">
        <v>49.026954</v>
      </c>
      <c s="64" r="U300">
        <v>41.725067</v>
      </c>
      <c s="64" r="V300">
        <v>78.0</v>
      </c>
      <c s="64" r="W300">
        <v>55.0</v>
      </c>
      <c s="64" r="X300">
        <v>85.0</v>
      </c>
      <c s="64" r="Y300">
        <v>50.0</v>
      </c>
      <c s="64" r="Z300">
        <v>63.0</v>
      </c>
      <c s="64" r="AA300">
        <v>27.0</v>
      </c>
      <c s="64" r="AB300">
        <v>192.978437</v>
      </c>
      <c s="64" r="AC300">
        <v>33.380054</v>
      </c>
      <c s="64" r="AD300">
        <v>28.16442</v>
      </c>
      <c s="64" r="AE300">
        <v>40.681941</v>
      </c>
      <c s="64" r="AF300">
        <v>47.9838269999999</v>
      </c>
      <c s="64" r="AG300">
        <v>25.0350399999999</v>
      </c>
      <c s="64" r="AH300">
        <v>17.7331539999999</v>
      </c>
      <c s="64" r="AI300">
        <v>0.0</v>
      </c>
      <c s="64" r="AJ300">
        <v>52.156334</v>
      </c>
      <c s="64" r="AK300">
        <v>113.700809</v>
      </c>
      <c s="64" r="AL300">
        <v>27.1212939999999</v>
      </c>
      <c s="64" r="AM300">
        <v>194.021562999999</v>
      </c>
      <c s="64" r="AN300">
        <v>33.380054</v>
      </c>
      <c s="64" r="AO300">
        <v>30.250674</v>
      </c>
      <c s="64" r="AP300">
        <v>44.854447</v>
      </c>
      <c s="64" r="AQ300">
        <v>37.5525609999999</v>
      </c>
      <c s="64" r="AR300">
        <v>23.991914</v>
      </c>
      <c s="64" r="AS300">
        <v>22.9487869999999</v>
      </c>
      <c s="64" r="AT300">
        <v>1.04312699999999</v>
      </c>
      <c s="64" r="AU300">
        <v>47.9838269999999</v>
      </c>
      <c s="64" r="AV300">
        <v>113.700809</v>
      </c>
      <c s="64" r="AW300">
        <v>32.336927</v>
      </c>
      <c s="64" r="AX300">
        <v>308.765498999999</v>
      </c>
      <c s="64" r="AY300">
        <v>41.725067</v>
      </c>
      <c s="64" r="AZ300">
        <v>0.0</v>
      </c>
      <c s="64" r="BA300">
        <v>12.5175199999999</v>
      </c>
      <c s="64" r="BB300">
        <v>45.8975739999999</v>
      </c>
      <c s="64" r="BC300">
        <v>29.207547</v>
      </c>
      <c s="64" r="BD300">
        <v>50.070081</v>
      </c>
      <c s="64" r="BE300">
        <v>83.450135</v>
      </c>
      <c s="64" r="BF300">
        <v>45.8975739999999</v>
      </c>
      <c s="64" r="BG300">
        <v>268.0</v>
      </c>
      <c s="64" r="BH300">
        <v>154.382748999999</v>
      </c>
      <c s="64" r="BI300">
        <v>33.380054</v>
      </c>
      <c s="64" r="BJ300">
        <v>0.0</v>
      </c>
      <c s="64" r="BK300">
        <v>8.34501299999999</v>
      </c>
      <c s="64" r="BL300">
        <v>12.5175199999999</v>
      </c>
      <c s="64" r="BM300">
        <v>0.0</v>
      </c>
      <c s="64" r="BN300">
        <v>37.5525609999999</v>
      </c>
      <c s="64" r="BO300">
        <v>33.380054</v>
      </c>
      <c s="64" r="BP300">
        <v>29.207547</v>
      </c>
      <c s="64" r="BQ300">
        <v>154.382748999999</v>
      </c>
      <c s="64" r="BR300">
        <v>8.34501299999999</v>
      </c>
      <c s="64" r="BS300">
        <v>0.0</v>
      </c>
      <c s="64" r="BT300">
        <v>4.172507</v>
      </c>
      <c s="64" r="BU300">
        <v>33.380054</v>
      </c>
      <c s="64" r="BV300">
        <v>29.207547</v>
      </c>
      <c s="64" r="BW300">
        <v>12.5175199999999</v>
      </c>
      <c s="64" r="BX300">
        <v>50.070081</v>
      </c>
      <c s="64" r="BY300">
        <v>16.690027</v>
      </c>
      <c s="64" r="BZ300">
        <v>45.8975739999999</v>
      </c>
      <c s="64" r="CA300">
        <v>0.0</v>
      </c>
      <c s="64" r="CB300">
        <v>0.0</v>
      </c>
      <c s="64" r="CC300">
        <v>0.0</v>
      </c>
      <c s="64" r="CD300">
        <v>0.0</v>
      </c>
      <c s="64" r="CE300">
        <v>4.172507</v>
      </c>
      <c s="64" r="CF300">
        <v>8.34501299999999</v>
      </c>
      <c s="64" r="CG300">
        <v>0.0</v>
      </c>
      <c s="64" r="CH300">
        <v>33.380054</v>
      </c>
      <c s="64" r="CI300">
        <v>137.692722</v>
      </c>
      <c s="64" r="CJ300">
        <v>25.0350399999999</v>
      </c>
      <c s="64" r="CK300">
        <v>0.0</v>
      </c>
      <c s="64" r="CL300">
        <v>8.34501299999999</v>
      </c>
      <c s="64" r="CM300">
        <v>41.725067</v>
      </c>
      <c s="64" r="CN300">
        <v>20.862534</v>
      </c>
      <c s="64" r="CO300">
        <v>37.5525609999999</v>
      </c>
      <c s="64" r="CP300">
        <v>0.0</v>
      </c>
      <c s="64" r="CQ300">
        <v>4.172507</v>
      </c>
      <c s="64" r="CR300">
        <v>125.175202</v>
      </c>
      <c s="64" r="CS300">
        <v>16.690027</v>
      </c>
      <c s="64" r="CT300">
        <v>0.0</v>
      </c>
      <c s="64" r="CU300">
        <v>4.172507</v>
      </c>
      <c s="64" r="CV300">
        <v>4.172507</v>
      </c>
      <c s="64" r="CW300">
        <v>4.172507</v>
      </c>
      <c s="64" r="CX300">
        <v>4.172507</v>
      </c>
      <c s="64" r="CY300">
        <v>83.450135</v>
      </c>
      <c s="64" r="CZ300">
        <v>8.34501299999999</v>
      </c>
    </row>
    <row customHeight="1" r="301" ht="15.0">
      <c t="s" s="62" r="A301">
        <v>3412</v>
      </c>
      <c t="s" s="62" r="B301">
        <v>3413</v>
      </c>
      <c t="s" s="62" r="C301">
        <v>3414</v>
      </c>
      <c t="s" s="62" r="D301">
        <v>3415</v>
      </c>
      <c t="s" s="62" r="E301">
        <v>3416</v>
      </c>
      <c t="s" s="62" r="F301">
        <v>3417</v>
      </c>
      <c t="s" s="63" r="G301">
        <v>3418</v>
      </c>
      <c t="s" s="62" r="H301">
        <v>3419</v>
      </c>
      <c s="64" r="I301">
        <v>844.0</v>
      </c>
      <c s="64" r="J301">
        <v>631.0</v>
      </c>
      <c s="64" r="K301">
        <v>650.0</v>
      </c>
      <c s="64" r="L301">
        <v>600.0</v>
      </c>
      <c s="64" r="M301">
        <v>641.0</v>
      </c>
      <c s="64" r="N301">
        <v>715.0</v>
      </c>
      <c s="64" r="O301">
        <v>98.55</v>
      </c>
      <c s="64" r="P301">
        <v>144.0</v>
      </c>
      <c s="64" r="Q301">
        <v>83.0</v>
      </c>
      <c s="64" r="R301">
        <v>159.0</v>
      </c>
      <c s="64" r="S301">
        <v>203.0</v>
      </c>
      <c s="64" r="T301">
        <v>173.0</v>
      </c>
      <c s="64" r="U301">
        <v>82.0</v>
      </c>
      <c s="64" r="V301">
        <v>109.0</v>
      </c>
      <c s="64" r="W301">
        <v>102.0</v>
      </c>
      <c s="64" r="X301">
        <v>137.0</v>
      </c>
      <c s="64" r="Y301">
        <v>124.0</v>
      </c>
      <c s="64" r="Z301">
        <v>113.0</v>
      </c>
      <c s="64" r="AA301">
        <v>46.0</v>
      </c>
      <c s="64" r="AB301">
        <v>421.0</v>
      </c>
      <c s="64" r="AC301">
        <v>79.0</v>
      </c>
      <c s="64" r="AD301">
        <v>33.0</v>
      </c>
      <c s="64" r="AE301">
        <v>78.0</v>
      </c>
      <c s="64" r="AF301">
        <v>99.0</v>
      </c>
      <c s="64" r="AG301">
        <v>95.0</v>
      </c>
      <c s="64" r="AH301">
        <v>37.0</v>
      </c>
      <c s="64" r="AI301">
        <v>0.0</v>
      </c>
      <c s="64" r="AJ301">
        <v>88.0</v>
      </c>
      <c s="64" r="AK301">
        <v>243.0</v>
      </c>
      <c s="64" r="AL301">
        <v>90.0</v>
      </c>
      <c s="64" r="AM301">
        <v>423.0</v>
      </c>
      <c s="64" r="AN301">
        <v>65.0</v>
      </c>
      <c s="64" r="AO301">
        <v>50.0</v>
      </c>
      <c s="64" r="AP301">
        <v>81.0</v>
      </c>
      <c s="64" r="AQ301">
        <v>104.0</v>
      </c>
      <c s="64" r="AR301">
        <v>78.0</v>
      </c>
      <c s="64" r="AS301">
        <v>41.0</v>
      </c>
      <c s="64" r="AT301">
        <v>4.0</v>
      </c>
      <c s="64" r="AU301">
        <v>83.0</v>
      </c>
      <c s="64" r="AV301">
        <v>256.0</v>
      </c>
      <c s="64" r="AW301">
        <v>84.0</v>
      </c>
      <c s="64" r="AX301">
        <v>720.0</v>
      </c>
      <c s="64" r="AY301">
        <v>4.0</v>
      </c>
      <c s="64" r="AZ301">
        <v>40.0</v>
      </c>
      <c s="64" r="BA301">
        <v>36.0</v>
      </c>
      <c s="64" r="BB301">
        <v>60.0</v>
      </c>
      <c s="64" r="BC301">
        <v>124.0</v>
      </c>
      <c s="64" r="BD301">
        <v>96.0</v>
      </c>
      <c s="64" r="BE301">
        <v>260.0</v>
      </c>
      <c s="64" r="BF301">
        <v>100.0</v>
      </c>
      <c s="64" r="BG301">
        <v>552.0</v>
      </c>
      <c s="64" r="BH301">
        <v>352.0</v>
      </c>
      <c s="64" r="BI301">
        <v>4.0</v>
      </c>
      <c s="64" r="BJ301">
        <v>24.0</v>
      </c>
      <c s="64" r="BK301">
        <v>32.0</v>
      </c>
      <c s="64" r="BL301">
        <v>20.0</v>
      </c>
      <c s="64" r="BM301">
        <v>24.0</v>
      </c>
      <c s="64" r="BN301">
        <v>80.0</v>
      </c>
      <c s="64" r="BO301">
        <v>148.0</v>
      </c>
      <c s="64" r="BP301">
        <v>20.0</v>
      </c>
      <c s="64" r="BQ301">
        <v>368.0</v>
      </c>
      <c s="64" r="BR301">
        <v>0.0</v>
      </c>
      <c s="64" r="BS301">
        <v>16.0</v>
      </c>
      <c s="64" r="BT301">
        <v>4.0</v>
      </c>
      <c s="64" r="BU301">
        <v>40.0</v>
      </c>
      <c s="64" r="BV301">
        <v>100.0</v>
      </c>
      <c s="64" r="BW301">
        <v>16.0</v>
      </c>
      <c s="64" r="BX301">
        <v>112.0</v>
      </c>
      <c s="64" r="BY301">
        <v>80.0</v>
      </c>
      <c s="64" r="BZ301">
        <v>56.0</v>
      </c>
      <c s="64" r="CA301">
        <v>0.0</v>
      </c>
      <c s="64" r="CB301">
        <v>0.0</v>
      </c>
      <c s="64" r="CC301">
        <v>0.0</v>
      </c>
      <c s="64" r="CD301">
        <v>0.0</v>
      </c>
      <c s="64" r="CE301">
        <v>16.0</v>
      </c>
      <c s="64" r="CF301">
        <v>16.0</v>
      </c>
      <c s="64" r="CG301">
        <v>0.0</v>
      </c>
      <c s="64" r="CH301">
        <v>24.0</v>
      </c>
      <c s="64" r="CI301">
        <v>308.0</v>
      </c>
      <c s="64" r="CJ301">
        <v>4.0</v>
      </c>
      <c s="64" r="CK301">
        <v>24.0</v>
      </c>
      <c s="64" r="CL301">
        <v>20.0</v>
      </c>
      <c s="64" r="CM301">
        <v>56.0</v>
      </c>
      <c s="64" r="CN301">
        <v>88.0</v>
      </c>
      <c s="64" r="CO301">
        <v>76.0</v>
      </c>
      <c s="64" r="CP301">
        <v>4.0</v>
      </c>
      <c s="64" r="CQ301">
        <v>36.0</v>
      </c>
      <c s="64" r="CR301">
        <v>356.0</v>
      </c>
      <c s="64" r="CS301">
        <v>0.0</v>
      </c>
      <c s="64" r="CT301">
        <v>16.0</v>
      </c>
      <c s="64" r="CU301">
        <v>16.0</v>
      </c>
      <c s="64" r="CV301">
        <v>4.0</v>
      </c>
      <c s="64" r="CW301">
        <v>20.0</v>
      </c>
      <c s="64" r="CX301">
        <v>4.0</v>
      </c>
      <c s="64" r="CY301">
        <v>256.0</v>
      </c>
      <c s="64" r="CZ301">
        <v>40.0</v>
      </c>
    </row>
    <row customHeight="1" r="302" ht="15.0">
      <c t="s" s="62" r="A302">
        <v>3420</v>
      </c>
      <c t="s" s="62" r="B302">
        <v>3421</v>
      </c>
      <c t="s" s="62" r="C302">
        <v>3422</v>
      </c>
      <c t="s" s="62" r="D302">
        <v>3423</v>
      </c>
      <c t="s" s="62" r="E302">
        <v>3424</v>
      </c>
      <c t="s" s="62" r="F302">
        <v>3425</v>
      </c>
      <c t="s" s="63" r="G302">
        <v>3426</v>
      </c>
      <c t="s" s="62" r="H302">
        <v>3427</v>
      </c>
      <c s="64" r="I302">
        <v>494.0</v>
      </c>
      <c s="64" r="J302">
        <v>501.0</v>
      </c>
      <c s="64" r="K302">
        <v>520.0</v>
      </c>
      <c s="64" r="L302">
        <v>423.0</v>
      </c>
      <c s="64" r="M302">
        <v>435.0</v>
      </c>
      <c s="64" r="N302">
        <v>500.0</v>
      </c>
      <c s="64" r="O302">
        <v>11.1</v>
      </c>
      <c s="64" r="P302">
        <v>84.3172689999999</v>
      </c>
      <c s="64" r="Q302">
        <v>73.4056219999999</v>
      </c>
      <c s="64" r="R302">
        <v>82.3333329999999</v>
      </c>
      <c s="64" r="S302">
        <v>130.939759</v>
      </c>
      <c s="64" r="T302">
        <v>81.3413649999999</v>
      </c>
      <c s="64" r="U302">
        <v>41.6626509999999</v>
      </c>
      <c s="64" r="V302">
        <v>88.0</v>
      </c>
      <c s="64" r="W302">
        <v>79.0</v>
      </c>
      <c s="64" r="X302">
        <v>115.0</v>
      </c>
      <c s="64" r="Y302">
        <v>98.0</v>
      </c>
      <c s="64" r="Z302">
        <v>87.0</v>
      </c>
      <c s="64" r="AA302">
        <v>34.0</v>
      </c>
      <c s="64" r="AB302">
        <v>253.943774999999</v>
      </c>
      <c s="64" r="AC302">
        <v>49.5983939999999</v>
      </c>
      <c s="64" r="AD302">
        <v>41.6626509999999</v>
      </c>
      <c s="64" r="AE302">
        <v>38.6867469999999</v>
      </c>
      <c s="64" r="AF302">
        <v>58.5261039999999</v>
      </c>
      <c s="64" r="AG302">
        <v>44.6385539999999</v>
      </c>
      <c s="64" r="AH302">
        <v>19.839357</v>
      </c>
      <c s="64" r="AI302">
        <v>0.991967999999999</v>
      </c>
      <c s="64" r="AJ302">
        <v>67.453815</v>
      </c>
      <c s="64" r="AK302">
        <v>141.851406</v>
      </c>
      <c s="64" r="AL302">
        <v>44.6385539999999</v>
      </c>
      <c s="64" r="AM302">
        <v>240.056225</v>
      </c>
      <c s="64" r="AN302">
        <v>34.718876</v>
      </c>
      <c s="64" r="AO302">
        <v>31.742972</v>
      </c>
      <c s="64" r="AP302">
        <v>43.6465859999999</v>
      </c>
      <c s="64" r="AQ302">
        <v>72.413655</v>
      </c>
      <c s="64" r="AR302">
        <v>36.7028109999999</v>
      </c>
      <c s="64" r="AS302">
        <v>20.831325</v>
      </c>
      <c s="64" r="AT302">
        <v>0.0</v>
      </c>
      <c s="64" r="AU302">
        <v>45.6305219999999</v>
      </c>
      <c s="64" r="AV302">
        <v>153.75502</v>
      </c>
      <c s="64" r="AW302">
        <v>40.6706829999999</v>
      </c>
      <c s="64" r="AX302">
        <v>400.75502</v>
      </c>
      <c s="64" r="AY302">
        <v>11.9036139999999</v>
      </c>
      <c s="64" r="AZ302">
        <v>15.871486</v>
      </c>
      <c s="64" r="BA302">
        <v>31.742972</v>
      </c>
      <c s="64" r="BB302">
        <v>47.6144579999999</v>
      </c>
      <c s="64" r="BC302">
        <v>51.582329</v>
      </c>
      <c s="64" r="BD302">
        <v>51.582329</v>
      </c>
      <c s="64" r="BE302">
        <v>130.939759</v>
      </c>
      <c s="64" r="BF302">
        <v>59.5180719999999</v>
      </c>
      <c s="64" r="BG302">
        <v>404.0</v>
      </c>
      <c s="64" r="BH302">
        <v>210.297189</v>
      </c>
      <c s="64" r="BI302">
        <v>7.935743</v>
      </c>
      <c s="64" r="BJ302">
        <v>7.935743</v>
      </c>
      <c s="64" r="BK302">
        <v>23.807229</v>
      </c>
      <c s="64" r="BL302">
        <v>23.807229</v>
      </c>
      <c s="64" r="BM302">
        <v>7.935743</v>
      </c>
      <c s="64" r="BN302">
        <v>39.6787149999999</v>
      </c>
      <c s="64" r="BO302">
        <v>79.3574299999999</v>
      </c>
      <c s="64" r="BP302">
        <v>19.839357</v>
      </c>
      <c s="64" r="BQ302">
        <v>190.457831</v>
      </c>
      <c s="64" r="BR302">
        <v>3.967871</v>
      </c>
      <c s="64" r="BS302">
        <v>7.935743</v>
      </c>
      <c s="64" r="BT302">
        <v>7.935743</v>
      </c>
      <c s="64" r="BU302">
        <v>23.807229</v>
      </c>
      <c s="64" r="BV302">
        <v>43.6465859999999</v>
      </c>
      <c s="64" r="BW302">
        <v>11.9036139999999</v>
      </c>
      <c s="64" r="BX302">
        <v>51.582329</v>
      </c>
      <c s="64" r="BY302">
        <v>39.6787149999999</v>
      </c>
      <c s="64" r="BZ302">
        <v>39.6787149999999</v>
      </c>
      <c s="64" r="CA302">
        <v>0.0</v>
      </c>
      <c s="64" r="CB302">
        <v>0.0</v>
      </c>
      <c s="64" r="CC302">
        <v>0.0</v>
      </c>
      <c s="64" r="CD302">
        <v>0.0</v>
      </c>
      <c s="64" r="CE302">
        <v>0.0</v>
      </c>
      <c s="64" r="CF302">
        <v>15.871486</v>
      </c>
      <c s="64" r="CG302">
        <v>0.0</v>
      </c>
      <c s="64" r="CH302">
        <v>23.807229</v>
      </c>
      <c s="64" r="CI302">
        <v>170.618473999999</v>
      </c>
      <c s="64" r="CJ302">
        <v>11.9036139999999</v>
      </c>
      <c s="64" r="CK302">
        <v>7.935743</v>
      </c>
      <c s="64" r="CL302">
        <v>27.7750999999999</v>
      </c>
      <c s="64" r="CM302">
        <v>43.6465859999999</v>
      </c>
      <c s="64" r="CN302">
        <v>35.7108429999999</v>
      </c>
      <c s="64" r="CO302">
        <v>31.742972</v>
      </c>
      <c s="64" r="CP302">
        <v>0.0</v>
      </c>
      <c s="64" r="CQ302">
        <v>11.9036139999999</v>
      </c>
      <c s="64" r="CR302">
        <v>190.457831</v>
      </c>
      <c s="64" r="CS302">
        <v>0.0</v>
      </c>
      <c s="64" r="CT302">
        <v>7.935743</v>
      </c>
      <c s="64" r="CU302">
        <v>3.967871</v>
      </c>
      <c s="64" r="CV302">
        <v>3.967871</v>
      </c>
      <c s="64" r="CW302">
        <v>15.871486</v>
      </c>
      <c s="64" r="CX302">
        <v>3.967871</v>
      </c>
      <c s="64" r="CY302">
        <v>130.939759</v>
      </c>
      <c s="64" r="CZ302">
        <v>23.807229</v>
      </c>
    </row>
    <row customHeight="1" r="303" ht="15.0">
      <c t="s" s="62" r="A303">
        <v>3428</v>
      </c>
      <c t="s" s="62" r="B303">
        <v>3429</v>
      </c>
      <c t="s" s="62" r="C303">
        <v>3430</v>
      </c>
      <c t="s" s="62" r="D303">
        <v>3431</v>
      </c>
      <c t="s" s="62" r="E303">
        <v>3432</v>
      </c>
      <c t="s" s="62" r="F303">
        <v>3433</v>
      </c>
      <c t="s" s="63" r="G303">
        <v>3434</v>
      </c>
      <c t="s" s="62" r="H303">
        <v>3435</v>
      </c>
      <c s="64" r="I303">
        <v>389.0</v>
      </c>
      <c s="64" r="J303">
        <v>403.0</v>
      </c>
      <c s="64" r="K303">
        <v>463.0</v>
      </c>
      <c s="64" r="L303">
        <v>509.0</v>
      </c>
      <c s="64" r="M303">
        <v>508.0</v>
      </c>
      <c s="64" r="N303">
        <v>548.0</v>
      </c>
      <c s="64" r="O303">
        <v>6.88</v>
      </c>
      <c s="64" r="P303">
        <v>71.631714</v>
      </c>
      <c s="64" r="Q303">
        <v>51.7340149999999</v>
      </c>
      <c s="64" r="R303">
        <v>86.5549869999999</v>
      </c>
      <c s="64" r="S303">
        <v>91.5294119999999</v>
      </c>
      <c s="64" r="T303">
        <v>56.70844</v>
      </c>
      <c s="64" r="U303">
        <v>30.841432</v>
      </c>
      <c s="64" r="V303">
        <v>66.0</v>
      </c>
      <c s="64" r="W303">
        <v>97.0</v>
      </c>
      <c s="64" r="X303">
        <v>78.0</v>
      </c>
      <c s="64" r="Y303">
        <v>73.0</v>
      </c>
      <c s="64" r="Z303">
        <v>70.0</v>
      </c>
      <c s="64" r="AA303">
        <v>19.0</v>
      </c>
      <c s="64" r="AB303">
        <v>197.982097</v>
      </c>
      <c s="64" r="AC303">
        <v>29.846547</v>
      </c>
      <c s="64" r="AD303">
        <v>32.8312019999999</v>
      </c>
      <c s="64" r="AE303">
        <v>42.780051</v>
      </c>
      <c s="64" r="AF303">
        <v>50.73913</v>
      </c>
      <c s="64" r="AG303">
        <v>28.851662</v>
      </c>
      <c s="64" r="AH303">
        <v>12.9335039999999</v>
      </c>
      <c s="64" r="AI303">
        <v>0.0</v>
      </c>
      <c s="64" r="AJ303">
        <v>42.780051</v>
      </c>
      <c s="64" r="AK303">
        <v>126.350384</v>
      </c>
      <c s="64" r="AL303">
        <v>28.851662</v>
      </c>
      <c s="64" r="AM303">
        <v>191.017902999999</v>
      </c>
      <c s="64" r="AN303">
        <v>41.7851659999999</v>
      </c>
      <c s="64" r="AO303">
        <v>18.9028129999999</v>
      </c>
      <c s="64" r="AP303">
        <v>43.7749359999999</v>
      </c>
      <c s="64" r="AQ303">
        <v>40.790281</v>
      </c>
      <c s="64" r="AR303">
        <v>27.856777</v>
      </c>
      <c s="64" r="AS303">
        <v>16.9130429999999</v>
      </c>
      <c s="64" r="AT303">
        <v>0.994885</v>
      </c>
      <c s="64" r="AU303">
        <v>47.7544759999999</v>
      </c>
      <c s="64" r="AV303">
        <v>105.457801</v>
      </c>
      <c s="64" r="AW303">
        <v>37.805627</v>
      </c>
      <c s="64" r="AX303">
        <v>334.28133</v>
      </c>
      <c s="64" r="AY303">
        <v>27.856777</v>
      </c>
      <c s="64" r="AZ303">
        <v>11.9386189999999</v>
      </c>
      <c s="64" r="BA303">
        <v>15.9181589999999</v>
      </c>
      <c s="64" r="BB303">
        <v>35.815857</v>
      </c>
      <c s="64" r="BC303">
        <v>39.7953959999999</v>
      </c>
      <c s="64" r="BD303">
        <v>59.693095</v>
      </c>
      <c s="64" r="BE303">
        <v>103.468031</v>
      </c>
      <c s="64" r="BF303">
        <v>39.7953959999999</v>
      </c>
      <c s="64" r="BG303">
        <v>332.0</v>
      </c>
      <c s="64" r="BH303">
        <v>191.017902999999</v>
      </c>
      <c s="64" r="BI303">
        <v>19.8976979999999</v>
      </c>
      <c s="64" r="BJ303">
        <v>7.959079</v>
      </c>
      <c s="64" r="BK303">
        <v>7.959079</v>
      </c>
      <c s="64" r="BL303">
        <v>23.8772379999999</v>
      </c>
      <c s="64" r="BM303">
        <v>3.97954</v>
      </c>
      <c s="64" r="BN303">
        <v>47.7544759999999</v>
      </c>
      <c s="64" r="BO303">
        <v>51.7340149999999</v>
      </c>
      <c s="64" r="BP303">
        <v>27.856777</v>
      </c>
      <c s="64" r="BQ303">
        <v>143.263427</v>
      </c>
      <c s="64" r="BR303">
        <v>7.959079</v>
      </c>
      <c s="64" r="BS303">
        <v>3.97954</v>
      </c>
      <c s="64" r="BT303">
        <v>7.959079</v>
      </c>
      <c s="64" r="BU303">
        <v>11.9386189999999</v>
      </c>
      <c s="64" r="BV303">
        <v>35.815857</v>
      </c>
      <c s="64" r="BW303">
        <v>11.9386189999999</v>
      </c>
      <c s="64" r="BX303">
        <v>51.7340149999999</v>
      </c>
      <c s="64" r="BY303">
        <v>11.9386189999999</v>
      </c>
      <c s="64" r="BZ303">
        <v>55.7135549999999</v>
      </c>
      <c s="64" r="CA303">
        <v>3.97954</v>
      </c>
      <c s="64" r="CB303">
        <v>0.0</v>
      </c>
      <c s="64" r="CC303">
        <v>0.0</v>
      </c>
      <c s="64" r="CD303">
        <v>0.0</v>
      </c>
      <c s="64" r="CE303">
        <v>7.959079</v>
      </c>
      <c s="64" r="CF303">
        <v>15.9181589999999</v>
      </c>
      <c s="64" r="CG303">
        <v>0.0</v>
      </c>
      <c s="64" r="CH303">
        <v>27.856777</v>
      </c>
      <c s="64" r="CI303">
        <v>171.120205</v>
      </c>
      <c s="64" r="CJ303">
        <v>23.8772379999999</v>
      </c>
      <c s="64" r="CK303">
        <v>7.959079</v>
      </c>
      <c s="64" r="CL303">
        <v>15.9181589999999</v>
      </c>
      <c s="64" r="CM303">
        <v>35.815857</v>
      </c>
      <c s="64" r="CN303">
        <v>31.836317</v>
      </c>
      <c s="64" r="CO303">
        <v>43.7749359999999</v>
      </c>
      <c s="64" r="CP303">
        <v>0.0</v>
      </c>
      <c s="64" r="CQ303">
        <v>11.9386189999999</v>
      </c>
      <c s="64" r="CR303">
        <v>107.44757</v>
      </c>
      <c s="64" r="CS303">
        <v>0.0</v>
      </c>
      <c s="64" r="CT303">
        <v>3.97954</v>
      </c>
      <c s="64" r="CU303">
        <v>0.0</v>
      </c>
      <c s="64" r="CV303">
        <v>0.0</v>
      </c>
      <c s="64" r="CW303">
        <v>0.0</v>
      </c>
      <c s="64" r="CX303">
        <v>0.0</v>
      </c>
      <c s="64" r="CY303">
        <v>103.468031</v>
      </c>
      <c s="64" r="CZ303">
        <v>0.0</v>
      </c>
    </row>
    <row customHeight="1" r="304" ht="15.0">
      <c t="s" s="62" r="A304">
        <v>3436</v>
      </c>
      <c t="s" s="62" r="B304">
        <v>3437</v>
      </c>
      <c t="s" s="62" r="C304">
        <v>3438</v>
      </c>
      <c t="s" s="62" r="D304">
        <v>3439</v>
      </c>
      <c t="s" s="62" r="E304">
        <v>3440</v>
      </c>
      <c t="s" s="62" r="F304">
        <v>3441</v>
      </c>
      <c t="s" s="63" r="G304">
        <v>3442</v>
      </c>
      <c t="s" s="62" r="H304">
        <v>3443</v>
      </c>
      <c s="64" r="I304">
        <v>859.0</v>
      </c>
      <c s="64" r="J304">
        <v>908.0</v>
      </c>
      <c s="64" r="K304">
        <v>1036.0</v>
      </c>
      <c s="64" r="L304">
        <v>948.0</v>
      </c>
      <c s="64" r="M304">
        <v>654.0</v>
      </c>
      <c s="64" r="N304">
        <v>560.0</v>
      </c>
      <c s="64" r="O304">
        <v>9.98</v>
      </c>
      <c s="64" r="P304">
        <v>140.0</v>
      </c>
      <c s="64" r="Q304">
        <v>107.0</v>
      </c>
      <c s="64" r="R304">
        <v>168.0</v>
      </c>
      <c s="64" r="S304">
        <v>201.0</v>
      </c>
      <c s="64" r="T304">
        <v>173.0</v>
      </c>
      <c s="64" r="U304">
        <v>70.0</v>
      </c>
      <c s="64" r="V304">
        <v>136.0</v>
      </c>
      <c s="64" r="W304">
        <v>176.0</v>
      </c>
      <c s="64" r="X304">
        <v>181.0</v>
      </c>
      <c s="64" r="Y304">
        <v>211.0</v>
      </c>
      <c s="64" r="Z304">
        <v>128.0</v>
      </c>
      <c s="64" r="AA304">
        <v>76.0</v>
      </c>
      <c s="64" r="AB304">
        <v>447.0</v>
      </c>
      <c s="64" r="AC304">
        <v>77.0</v>
      </c>
      <c s="64" r="AD304">
        <v>59.0</v>
      </c>
      <c s="64" r="AE304">
        <v>89.0</v>
      </c>
      <c s="64" r="AF304">
        <v>96.0</v>
      </c>
      <c s="64" r="AG304">
        <v>96.0</v>
      </c>
      <c s="64" r="AH304">
        <v>30.0</v>
      </c>
      <c s="64" r="AI304">
        <v>0.0</v>
      </c>
      <c s="64" r="AJ304">
        <v>101.0</v>
      </c>
      <c s="64" r="AK304">
        <v>267.0</v>
      </c>
      <c s="64" r="AL304">
        <v>79.0</v>
      </c>
      <c s="64" r="AM304">
        <v>412.0</v>
      </c>
      <c s="64" r="AN304">
        <v>63.0</v>
      </c>
      <c s="64" r="AO304">
        <v>48.0</v>
      </c>
      <c s="64" r="AP304">
        <v>79.0</v>
      </c>
      <c s="64" r="AQ304">
        <v>105.0</v>
      </c>
      <c s="64" r="AR304">
        <v>77.0</v>
      </c>
      <c s="64" r="AS304">
        <v>34.0</v>
      </c>
      <c s="64" r="AT304">
        <v>6.0</v>
      </c>
      <c s="64" r="AU304">
        <v>78.0</v>
      </c>
      <c s="64" r="AV304">
        <v>256.0</v>
      </c>
      <c s="64" r="AW304">
        <v>78.0</v>
      </c>
      <c s="64" r="AX304">
        <v>716.0</v>
      </c>
      <c s="64" r="AY304">
        <v>20.0</v>
      </c>
      <c s="64" r="AZ304">
        <v>40.0</v>
      </c>
      <c s="64" r="BA304">
        <v>36.0</v>
      </c>
      <c s="64" r="BB304">
        <v>100.0</v>
      </c>
      <c s="64" r="BC304">
        <v>96.0</v>
      </c>
      <c s="64" r="BD304">
        <v>108.0</v>
      </c>
      <c s="64" r="BE304">
        <v>224.0</v>
      </c>
      <c s="64" r="BF304">
        <v>92.0</v>
      </c>
      <c s="64" r="BG304">
        <v>784.0</v>
      </c>
      <c s="64" r="BH304">
        <v>384.0</v>
      </c>
      <c s="64" r="BI304">
        <v>12.0</v>
      </c>
      <c s="64" r="BJ304">
        <v>40.0</v>
      </c>
      <c s="64" r="BK304">
        <v>20.0</v>
      </c>
      <c s="64" r="BL304">
        <v>48.0</v>
      </c>
      <c s="64" r="BM304">
        <v>8.0</v>
      </c>
      <c s="64" r="BN304">
        <v>80.0</v>
      </c>
      <c s="64" r="BO304">
        <v>128.0</v>
      </c>
      <c s="64" r="BP304">
        <v>48.0</v>
      </c>
      <c s="64" r="BQ304">
        <v>332.0</v>
      </c>
      <c s="64" r="BR304">
        <v>8.0</v>
      </c>
      <c s="64" r="BS304">
        <v>0.0</v>
      </c>
      <c s="64" r="BT304">
        <v>16.0</v>
      </c>
      <c s="64" r="BU304">
        <v>52.0</v>
      </c>
      <c s="64" r="BV304">
        <v>88.0</v>
      </c>
      <c s="64" r="BW304">
        <v>28.0</v>
      </c>
      <c s="64" r="BX304">
        <v>96.0</v>
      </c>
      <c s="64" r="BY304">
        <v>44.0</v>
      </c>
      <c s="64" r="BZ304">
        <v>48.0</v>
      </c>
      <c s="64" r="CA304">
        <v>4.0</v>
      </c>
      <c s="64" r="CB304">
        <v>0.0</v>
      </c>
      <c s="64" r="CC304">
        <v>0.0</v>
      </c>
      <c s="64" r="CD304">
        <v>0.0</v>
      </c>
      <c s="64" r="CE304">
        <v>0.0</v>
      </c>
      <c s="64" r="CF304">
        <v>4.0</v>
      </c>
      <c s="64" r="CG304">
        <v>0.0</v>
      </c>
      <c s="64" r="CH304">
        <v>40.0</v>
      </c>
      <c s="64" r="CI304">
        <v>352.0</v>
      </c>
      <c s="64" r="CJ304">
        <v>16.0</v>
      </c>
      <c s="64" r="CK304">
        <v>20.0</v>
      </c>
      <c s="64" r="CL304">
        <v>28.0</v>
      </c>
      <c s="64" r="CM304">
        <v>84.0</v>
      </c>
      <c s="64" r="CN304">
        <v>76.0</v>
      </c>
      <c s="64" r="CO304">
        <v>92.0</v>
      </c>
      <c s="64" r="CP304">
        <v>4.0</v>
      </c>
      <c s="64" r="CQ304">
        <v>32.0</v>
      </c>
      <c s="64" r="CR304">
        <v>316.0</v>
      </c>
      <c s="64" r="CS304">
        <v>0.0</v>
      </c>
      <c s="64" r="CT304">
        <v>20.0</v>
      </c>
      <c s="64" r="CU304">
        <v>8.0</v>
      </c>
      <c s="64" r="CV304">
        <v>16.0</v>
      </c>
      <c s="64" r="CW304">
        <v>20.0</v>
      </c>
      <c s="64" r="CX304">
        <v>12.0</v>
      </c>
      <c s="64" r="CY304">
        <v>220.0</v>
      </c>
      <c s="64" r="CZ304">
        <v>20.0</v>
      </c>
    </row>
    <row customHeight="1" r="305" ht="15.0">
      <c t="s" s="62" r="A305">
        <v>3444</v>
      </c>
      <c t="s" s="62" r="B305">
        <v>3445</v>
      </c>
      <c t="s" s="62" r="C305">
        <v>3446</v>
      </c>
      <c t="s" s="62" r="D305">
        <v>3447</v>
      </c>
      <c t="s" s="62" r="E305">
        <v>3448</v>
      </c>
      <c t="s" s="62" r="F305">
        <v>3449</v>
      </c>
      <c t="s" s="63" r="G305">
        <v>3450</v>
      </c>
      <c t="s" s="62" r="H305">
        <v>3451</v>
      </c>
      <c s="64" r="I305">
        <v>169.0</v>
      </c>
      <c s="64" r="J305">
        <v>122.0</v>
      </c>
      <c s="64" r="K305">
        <v>118.0</v>
      </c>
      <c s="64" r="L305">
        <v>145.0</v>
      </c>
      <c s="64" r="M305">
        <v>152.0</v>
      </c>
      <c s="64" r="N305">
        <v>183.0</v>
      </c>
      <c s="64" r="O305">
        <v>4.67</v>
      </c>
      <c s="64" r="P305">
        <v>30.0</v>
      </c>
      <c s="64" r="Q305">
        <v>27.0</v>
      </c>
      <c s="64" r="R305">
        <v>32.0</v>
      </c>
      <c s="64" r="S305">
        <v>32.0</v>
      </c>
      <c s="64" r="T305">
        <v>30.0</v>
      </c>
      <c s="64" r="U305">
        <v>18.0</v>
      </c>
      <c s="64" r="V305">
        <v>19.0</v>
      </c>
      <c s="64" r="W305">
        <v>17.0</v>
      </c>
      <c s="64" r="X305">
        <v>23.0</v>
      </c>
      <c s="64" r="Y305">
        <v>25.0</v>
      </c>
      <c s="64" r="Z305">
        <v>26.0</v>
      </c>
      <c s="64" r="AA305">
        <v>12.0</v>
      </c>
      <c s="64" r="AB305">
        <v>84.0</v>
      </c>
      <c s="64" r="AC305">
        <v>17.0</v>
      </c>
      <c s="64" r="AD305">
        <v>14.0</v>
      </c>
      <c s="64" r="AE305">
        <v>15.0</v>
      </c>
      <c s="64" r="AF305">
        <v>17.0</v>
      </c>
      <c s="64" r="AG305">
        <v>14.0</v>
      </c>
      <c s="64" r="AH305">
        <v>7.0</v>
      </c>
      <c s="64" r="AI305">
        <v>0.0</v>
      </c>
      <c s="64" r="AJ305">
        <v>25.0</v>
      </c>
      <c s="64" r="AK305">
        <v>41.0</v>
      </c>
      <c s="64" r="AL305">
        <v>18.0</v>
      </c>
      <c s="64" r="AM305">
        <v>85.0</v>
      </c>
      <c s="64" r="AN305">
        <v>13.0</v>
      </c>
      <c s="64" r="AO305">
        <v>13.0</v>
      </c>
      <c s="64" r="AP305">
        <v>17.0</v>
      </c>
      <c s="64" r="AQ305">
        <v>15.0</v>
      </c>
      <c s="64" r="AR305">
        <v>16.0</v>
      </c>
      <c s="64" r="AS305">
        <v>11.0</v>
      </c>
      <c s="64" r="AT305">
        <v>0.0</v>
      </c>
      <c s="64" r="AU305">
        <v>20.0</v>
      </c>
      <c s="64" r="AV305">
        <v>43.0</v>
      </c>
      <c s="64" r="AW305">
        <v>22.0</v>
      </c>
      <c s="64" r="AX305">
        <v>132.0</v>
      </c>
      <c s="64" r="AY305">
        <v>0.0</v>
      </c>
      <c s="64" r="AZ305">
        <v>4.0</v>
      </c>
      <c s="64" r="BA305">
        <v>8.0</v>
      </c>
      <c s="64" r="BB305">
        <v>16.0</v>
      </c>
      <c s="64" r="BC305">
        <v>20.0</v>
      </c>
      <c s="64" r="BD305">
        <v>16.0</v>
      </c>
      <c s="64" r="BE305">
        <v>48.0</v>
      </c>
      <c s="64" r="BF305">
        <v>20.0</v>
      </c>
      <c s="64" r="BG305">
        <v>84.0</v>
      </c>
      <c s="64" r="BH305">
        <v>80.0</v>
      </c>
      <c s="64" r="BI305">
        <v>0.0</v>
      </c>
      <c s="64" r="BJ305">
        <v>4.0</v>
      </c>
      <c s="64" r="BK305">
        <v>4.0</v>
      </c>
      <c s="64" r="BL305">
        <v>12.0</v>
      </c>
      <c s="64" r="BM305">
        <v>8.0</v>
      </c>
      <c s="64" r="BN305">
        <v>12.0</v>
      </c>
      <c s="64" r="BO305">
        <v>24.0</v>
      </c>
      <c s="64" r="BP305">
        <v>16.0</v>
      </c>
      <c s="64" r="BQ305">
        <v>52.0</v>
      </c>
      <c s="64" r="BR305">
        <v>0.0</v>
      </c>
      <c s="64" r="BS305">
        <v>0.0</v>
      </c>
      <c s="64" r="BT305">
        <v>4.0</v>
      </c>
      <c s="64" r="BU305">
        <v>4.0</v>
      </c>
      <c s="64" r="BV305">
        <v>12.0</v>
      </c>
      <c s="64" r="BW305">
        <v>4.0</v>
      </c>
      <c s="64" r="BX305">
        <v>24.0</v>
      </c>
      <c s="64" r="BY305">
        <v>4.0</v>
      </c>
      <c s="64" r="BZ305">
        <v>16.0</v>
      </c>
      <c s="64" r="CA305">
        <v>0.0</v>
      </c>
      <c s="64" r="CB305">
        <v>0.0</v>
      </c>
      <c s="64" r="CC305">
        <v>0.0</v>
      </c>
      <c s="64" r="CD305">
        <v>4.0</v>
      </c>
      <c s="64" r="CE305">
        <v>0.0</v>
      </c>
      <c s="64" r="CF305">
        <v>0.0</v>
      </c>
      <c s="64" r="CG305">
        <v>0.0</v>
      </c>
      <c s="64" r="CH305">
        <v>12.0</v>
      </c>
      <c s="64" r="CI305">
        <v>68.0</v>
      </c>
      <c s="64" r="CJ305">
        <v>0.0</v>
      </c>
      <c s="64" r="CK305">
        <v>4.0</v>
      </c>
      <c s="64" r="CL305">
        <v>8.0</v>
      </c>
      <c s="64" r="CM305">
        <v>12.0</v>
      </c>
      <c s="64" r="CN305">
        <v>20.0</v>
      </c>
      <c s="64" r="CO305">
        <v>16.0</v>
      </c>
      <c s="64" r="CP305">
        <v>0.0</v>
      </c>
      <c s="64" r="CQ305">
        <v>8.0</v>
      </c>
      <c s="64" r="CR305">
        <v>48.0</v>
      </c>
      <c s="64" r="CS305">
        <v>0.0</v>
      </c>
      <c s="64" r="CT305">
        <v>0.0</v>
      </c>
      <c s="64" r="CU305">
        <v>0.0</v>
      </c>
      <c s="64" r="CV305">
        <v>0.0</v>
      </c>
      <c s="64" r="CW305">
        <v>0.0</v>
      </c>
      <c s="64" r="CX305">
        <v>0.0</v>
      </c>
      <c s="64" r="CY305">
        <v>48.0</v>
      </c>
      <c s="64" r="CZ305">
        <v>0.0</v>
      </c>
    </row>
    <row customHeight="1" r="306" ht="15.0">
      <c t="s" s="62" r="A306">
        <v>3452</v>
      </c>
      <c t="s" s="62" r="B306">
        <v>3453</v>
      </c>
      <c t="s" s="62" r="C306">
        <v>3454</v>
      </c>
      <c t="s" s="62" r="D306">
        <v>3455</v>
      </c>
      <c t="s" s="62" r="E306">
        <v>3456</v>
      </c>
      <c t="s" s="62" r="F306">
        <v>3457</v>
      </c>
      <c t="s" s="63" r="G306">
        <v>3458</v>
      </c>
      <c t="s" s="62" r="H306">
        <v>3459</v>
      </c>
      <c s="64" r="I306">
        <v>411.0</v>
      </c>
      <c s="64" r="J306">
        <v>349.0</v>
      </c>
      <c s="64" r="K306">
        <v>312.0</v>
      </c>
      <c s="64" r="L306">
        <v>289.0</v>
      </c>
      <c s="64" r="M306">
        <v>297.0</v>
      </c>
      <c s="64" r="N306">
        <v>338.0</v>
      </c>
      <c s="64" r="O306">
        <v>15.21</v>
      </c>
      <c s="64" r="P306">
        <v>76.0</v>
      </c>
      <c s="64" r="Q306">
        <v>40.0</v>
      </c>
      <c s="64" r="R306">
        <v>82.0</v>
      </c>
      <c s="64" r="S306">
        <v>102.0</v>
      </c>
      <c s="64" r="T306">
        <v>72.0</v>
      </c>
      <c s="64" r="U306">
        <v>39.0</v>
      </c>
      <c s="64" r="V306">
        <v>59.0</v>
      </c>
      <c s="64" r="W306">
        <v>47.0</v>
      </c>
      <c s="64" r="X306">
        <v>92.0</v>
      </c>
      <c s="64" r="Y306">
        <v>69.0</v>
      </c>
      <c s="64" r="Z306">
        <v>64.0</v>
      </c>
      <c s="64" r="AA306">
        <v>18.0</v>
      </c>
      <c s="64" r="AB306">
        <v>216.0</v>
      </c>
      <c s="64" r="AC306">
        <v>38.0</v>
      </c>
      <c s="64" r="AD306">
        <v>22.0</v>
      </c>
      <c s="64" r="AE306">
        <v>41.0</v>
      </c>
      <c s="64" r="AF306">
        <v>56.0</v>
      </c>
      <c s="64" r="AG306">
        <v>39.0</v>
      </c>
      <c s="64" r="AH306">
        <v>20.0</v>
      </c>
      <c s="64" r="AI306">
        <v>0.0</v>
      </c>
      <c s="64" r="AJ306">
        <v>50.0</v>
      </c>
      <c s="64" r="AK306">
        <v>125.0</v>
      </c>
      <c s="64" r="AL306">
        <v>41.0</v>
      </c>
      <c s="64" r="AM306">
        <v>195.0</v>
      </c>
      <c s="64" r="AN306">
        <v>38.0</v>
      </c>
      <c s="64" r="AO306">
        <v>18.0</v>
      </c>
      <c s="64" r="AP306">
        <v>41.0</v>
      </c>
      <c s="64" r="AQ306">
        <v>46.0</v>
      </c>
      <c s="64" r="AR306">
        <v>33.0</v>
      </c>
      <c s="64" r="AS306">
        <v>18.0</v>
      </c>
      <c s="64" r="AT306">
        <v>1.0</v>
      </c>
      <c s="64" r="AU306">
        <v>44.0</v>
      </c>
      <c s="64" r="AV306">
        <v>111.0</v>
      </c>
      <c s="64" r="AW306">
        <v>40.0</v>
      </c>
      <c s="64" r="AX306">
        <v>340.0</v>
      </c>
      <c s="64" r="AY306">
        <v>8.0</v>
      </c>
      <c s="64" r="AZ306">
        <v>20.0</v>
      </c>
      <c s="64" r="BA306">
        <v>12.0</v>
      </c>
      <c s="64" r="BB306">
        <v>16.0</v>
      </c>
      <c s="64" r="BC306">
        <v>52.0</v>
      </c>
      <c s="64" r="BD306">
        <v>96.0</v>
      </c>
      <c s="64" r="BE306">
        <v>100.0</v>
      </c>
      <c s="64" r="BF306">
        <v>36.0</v>
      </c>
      <c s="64" r="BG306">
        <v>316.0</v>
      </c>
      <c s="64" r="BH306">
        <v>188.0</v>
      </c>
      <c s="64" r="BI306">
        <v>4.0</v>
      </c>
      <c s="64" r="BJ306">
        <v>16.0</v>
      </c>
      <c s="64" r="BK306">
        <v>12.0</v>
      </c>
      <c s="64" r="BL306">
        <v>12.0</v>
      </c>
      <c s="64" r="BM306">
        <v>8.0</v>
      </c>
      <c s="64" r="BN306">
        <v>68.0</v>
      </c>
      <c s="64" r="BO306">
        <v>56.0</v>
      </c>
      <c s="64" r="BP306">
        <v>12.0</v>
      </c>
      <c s="64" r="BQ306">
        <v>152.0</v>
      </c>
      <c s="64" r="BR306">
        <v>4.0</v>
      </c>
      <c s="64" r="BS306">
        <v>4.0</v>
      </c>
      <c s="64" r="BT306">
        <v>0.0</v>
      </c>
      <c s="64" r="BU306">
        <v>4.0</v>
      </c>
      <c s="64" r="BV306">
        <v>44.0</v>
      </c>
      <c s="64" r="BW306">
        <v>28.0</v>
      </c>
      <c s="64" r="BX306">
        <v>44.0</v>
      </c>
      <c s="64" r="BY306">
        <v>24.0</v>
      </c>
      <c s="64" r="BZ306">
        <v>32.0</v>
      </c>
      <c s="64" r="CA306">
        <v>0.0</v>
      </c>
      <c s="64" r="CB306">
        <v>0.0</v>
      </c>
      <c s="64" r="CC306">
        <v>4.0</v>
      </c>
      <c s="64" r="CD306">
        <v>0.0</v>
      </c>
      <c s="64" r="CE306">
        <v>8.0</v>
      </c>
      <c s="64" r="CF306">
        <v>4.0</v>
      </c>
      <c s="64" r="CG306">
        <v>0.0</v>
      </c>
      <c s="64" r="CH306">
        <v>16.0</v>
      </c>
      <c s="64" r="CI306">
        <v>168.0</v>
      </c>
      <c s="64" r="CJ306">
        <v>0.0</v>
      </c>
      <c s="64" r="CK306">
        <v>16.0</v>
      </c>
      <c s="64" r="CL306">
        <v>4.0</v>
      </c>
      <c s="64" r="CM306">
        <v>12.0</v>
      </c>
      <c s="64" r="CN306">
        <v>44.0</v>
      </c>
      <c s="64" r="CO306">
        <v>76.0</v>
      </c>
      <c s="64" r="CP306">
        <v>0.0</v>
      </c>
      <c s="64" r="CQ306">
        <v>16.0</v>
      </c>
      <c s="64" r="CR306">
        <v>140.0</v>
      </c>
      <c s="64" r="CS306">
        <v>8.0</v>
      </c>
      <c s="64" r="CT306">
        <v>4.0</v>
      </c>
      <c s="64" r="CU306">
        <v>4.0</v>
      </c>
      <c s="64" r="CV306">
        <v>4.0</v>
      </c>
      <c s="64" r="CW306">
        <v>0.0</v>
      </c>
      <c s="64" r="CX306">
        <v>16.0</v>
      </c>
      <c s="64" r="CY306">
        <v>100.0</v>
      </c>
      <c s="64" r="CZ306">
        <v>4.0</v>
      </c>
    </row>
    <row customHeight="1" r="307" ht="15.0">
      <c t="s" s="62" r="A307">
        <v>3460</v>
      </c>
      <c t="s" s="62" r="B307">
        <v>3461</v>
      </c>
      <c t="s" s="62" r="C307">
        <v>3462</v>
      </c>
      <c t="s" s="62" r="D307">
        <v>3463</v>
      </c>
      <c t="s" s="62" r="E307">
        <v>3464</v>
      </c>
      <c t="s" s="62" r="F307">
        <v>3465</v>
      </c>
      <c t="s" s="63" r="G307">
        <v>3466</v>
      </c>
      <c t="s" s="62" r="H307">
        <v>3467</v>
      </c>
      <c s="64" r="I307">
        <v>390.0</v>
      </c>
      <c s="64" r="J307">
        <v>291.0</v>
      </c>
      <c s="64" r="K307">
        <v>252.0</v>
      </c>
      <c s="64" r="L307">
        <v>233.0</v>
      </c>
      <c s="64" r="M307">
        <v>267.0</v>
      </c>
      <c s="64" r="N307">
        <v>307.0</v>
      </c>
      <c s="64" r="O307">
        <v>7.94</v>
      </c>
      <c s="64" r="P307">
        <v>75.777202</v>
      </c>
      <c s="64" r="Q307">
        <v>49.507772</v>
      </c>
      <c s="64" r="R307">
        <v>93.9637309999999</v>
      </c>
      <c s="64" r="S307">
        <v>85.880829</v>
      </c>
      <c s="64" r="T307">
        <v>55.5699479999999</v>
      </c>
      <c s="64" r="U307">
        <v>29.300518</v>
      </c>
      <c s="64" r="V307">
        <v>60.0</v>
      </c>
      <c s="64" r="W307">
        <v>45.0</v>
      </c>
      <c s="64" r="X307">
        <v>66.0</v>
      </c>
      <c s="64" r="Y307">
        <v>46.0</v>
      </c>
      <c s="64" r="Z307">
        <v>55.0</v>
      </c>
      <c s="64" r="AA307">
        <v>19.0</v>
      </c>
      <c s="64" r="AB307">
        <v>200.051813</v>
      </c>
      <c s="64" r="AC307">
        <v>36.373057</v>
      </c>
      <c s="64" r="AD307">
        <v>30.3108809999999</v>
      </c>
      <c s="64" r="AE307">
        <v>49.507772</v>
      </c>
      <c s="64" r="AF307">
        <v>43.445596</v>
      </c>
      <c s="64" r="AG307">
        <v>26.26943</v>
      </c>
      <c s="64" r="AH307">
        <v>14.145078</v>
      </c>
      <c s="64" r="AI307">
        <v>0.0</v>
      </c>
      <c s="64" r="AJ307">
        <v>48.4974089999999</v>
      </c>
      <c s="64" r="AK307">
        <v>120.233161</v>
      </c>
      <c s="64" r="AL307">
        <v>31.321244</v>
      </c>
      <c s="64" r="AM307">
        <v>189.948186999999</v>
      </c>
      <c s="64" r="AN307">
        <v>39.404145</v>
      </c>
      <c s="64" r="AO307">
        <v>19.196891</v>
      </c>
      <c s="64" r="AP307">
        <v>44.455959</v>
      </c>
      <c s="64" r="AQ307">
        <v>42.4352329999999</v>
      </c>
      <c s="64" r="AR307">
        <v>29.300518</v>
      </c>
      <c s="64" r="AS307">
        <v>14.145078</v>
      </c>
      <c s="64" r="AT307">
        <v>1.01036299999999</v>
      </c>
      <c s="64" r="AU307">
        <v>44.455959</v>
      </c>
      <c s="64" r="AV307">
        <v>111.139895999999</v>
      </c>
      <c s="64" r="AW307">
        <v>34.3523319999999</v>
      </c>
      <c s="64" r="AX307">
        <v>351.606218</v>
      </c>
      <c s="64" r="AY307">
        <v>4.041451</v>
      </c>
      <c s="64" r="AZ307">
        <v>8.082902</v>
      </c>
      <c s="64" r="BA307">
        <v>12.124352</v>
      </c>
      <c s="64" r="BB307">
        <v>36.373057</v>
      </c>
      <c s="64" r="BC307">
        <v>48.4974089999999</v>
      </c>
      <c s="64" r="BD307">
        <v>96.994819</v>
      </c>
      <c s="64" r="BE307">
        <v>84.8704659999999</v>
      </c>
      <c s="64" r="BF307">
        <v>60.6217619999999</v>
      </c>
      <c s="64" r="BG307">
        <v>236.0</v>
      </c>
      <c s="64" r="BH307">
        <v>185.906736</v>
      </c>
      <c s="64" r="BI307">
        <v>4.041451</v>
      </c>
      <c s="64" r="BJ307">
        <v>8.082902</v>
      </c>
      <c s="64" r="BK307">
        <v>8.082902</v>
      </c>
      <c s="64" r="BL307">
        <v>20.2072539999999</v>
      </c>
      <c s="64" r="BM307">
        <v>0.0</v>
      </c>
      <c s="64" r="BN307">
        <v>72.746114</v>
      </c>
      <c s="64" r="BO307">
        <v>44.455959</v>
      </c>
      <c s="64" r="BP307">
        <v>28.2901549999999</v>
      </c>
      <c s="64" r="BQ307">
        <v>165.699481999999</v>
      </c>
      <c s="64" r="BR307">
        <v>0.0</v>
      </c>
      <c s="64" r="BS307">
        <v>0.0</v>
      </c>
      <c s="64" r="BT307">
        <v>4.041451</v>
      </c>
      <c s="64" r="BU307">
        <v>16.165803</v>
      </c>
      <c s="64" r="BV307">
        <v>48.4974089999999</v>
      </c>
      <c s="64" r="BW307">
        <v>24.248705</v>
      </c>
      <c s="64" r="BX307">
        <v>40.4145079999999</v>
      </c>
      <c s="64" r="BY307">
        <v>32.331606</v>
      </c>
      <c s="64" r="BZ307">
        <v>44.455959</v>
      </c>
      <c s="64" r="CA307">
        <v>0.0</v>
      </c>
      <c s="64" r="CB307">
        <v>0.0</v>
      </c>
      <c s="64" r="CC307">
        <v>0.0</v>
      </c>
      <c s="64" r="CD307">
        <v>0.0</v>
      </c>
      <c s="64" r="CE307">
        <v>0.0</v>
      </c>
      <c s="64" r="CF307">
        <v>12.124352</v>
      </c>
      <c s="64" r="CG307">
        <v>0.0</v>
      </c>
      <c s="64" r="CH307">
        <v>32.331606</v>
      </c>
      <c s="64" r="CI307">
        <v>181.865285</v>
      </c>
      <c s="64" r="CJ307">
        <v>4.041451</v>
      </c>
      <c s="64" r="CK307">
        <v>8.082902</v>
      </c>
      <c s="64" r="CL307">
        <v>8.082902</v>
      </c>
      <c s="64" r="CM307">
        <v>32.331606</v>
      </c>
      <c s="64" r="CN307">
        <v>40.4145079999999</v>
      </c>
      <c s="64" r="CO307">
        <v>68.7046629999999</v>
      </c>
      <c s="64" r="CP307">
        <v>0.0</v>
      </c>
      <c s="64" r="CQ307">
        <v>20.2072539999999</v>
      </c>
      <c s="64" r="CR307">
        <v>125.284974</v>
      </c>
      <c s="64" r="CS307">
        <v>0.0</v>
      </c>
      <c s="64" r="CT307">
        <v>0.0</v>
      </c>
      <c s="64" r="CU307">
        <v>4.041451</v>
      </c>
      <c s="64" r="CV307">
        <v>4.041451</v>
      </c>
      <c s="64" r="CW307">
        <v>8.082902</v>
      </c>
      <c s="64" r="CX307">
        <v>16.165803</v>
      </c>
      <c s="64" r="CY307">
        <v>84.8704659999999</v>
      </c>
      <c s="64" r="CZ307">
        <v>8.082902</v>
      </c>
    </row>
    <row customHeight="1" r="308" ht="15.0">
      <c t="s" s="62" r="A308">
        <v>3468</v>
      </c>
      <c t="s" s="62" r="B308">
        <v>3469</v>
      </c>
      <c t="s" s="62" r="C308">
        <v>3470</v>
      </c>
      <c t="s" s="62" r="D308">
        <v>3471</v>
      </c>
      <c t="s" s="62" r="E308">
        <v>3472</v>
      </c>
      <c t="s" s="62" r="F308">
        <v>3473</v>
      </c>
      <c t="s" s="63" r="G308">
        <v>3474</v>
      </c>
      <c t="s" s="62" r="H308">
        <v>3475</v>
      </c>
      <c s="64" r="I308">
        <v>1564.0</v>
      </c>
      <c s="64" r="J308">
        <v>1016.0</v>
      </c>
      <c s="64" r="K308">
        <v>858.0</v>
      </c>
      <c s="64" r="L308">
        <v>762.0</v>
      </c>
      <c s="64" r="M308">
        <v>772.0</v>
      </c>
      <c s="64" r="N308">
        <v>779.0</v>
      </c>
      <c s="64" r="O308">
        <v>31.8</v>
      </c>
      <c s="64" r="P308">
        <v>364.664931</v>
      </c>
      <c s="64" r="Q308">
        <v>193.782041999999</v>
      </c>
      <c s="64" r="R308">
        <v>380.986124</v>
      </c>
      <c s="64" r="S308">
        <v>305.205437</v>
      </c>
      <c s="64" r="T308">
        <v>201.360110999999</v>
      </c>
      <c s="64" r="U308">
        <v>118.001355</v>
      </c>
      <c s="64" r="V308">
        <v>166.0</v>
      </c>
      <c s="64" r="W308">
        <v>121.0</v>
      </c>
      <c s="64" r="X308">
        <v>239.0</v>
      </c>
      <c s="64" r="Y308">
        <v>205.0</v>
      </c>
      <c s="64" r="Z308">
        <v>191.0</v>
      </c>
      <c s="64" r="AA308">
        <v>94.0</v>
      </c>
      <c s="64" r="AB308">
        <v>769.632789</v>
      </c>
      <c s="64" r="AC308">
        <v>187.286554999999</v>
      </c>
      <c s="64" r="AD308">
        <v>89.8542429999999</v>
      </c>
      <c s="64" r="AE308">
        <v>192.699461</v>
      </c>
      <c s="64" r="AF308">
        <v>155.809225</v>
      </c>
      <c s="64" r="AG308">
        <v>95.267149</v>
      </c>
      <c s="64" r="AH308">
        <v>47.633575</v>
      </c>
      <c s="64" r="AI308">
        <v>1.082581</v>
      </c>
      <c s="64" r="AJ308">
        <v>224.094316999999</v>
      </c>
      <c s="64" r="AK308">
        <v>439.445511</v>
      </c>
      <c s="64" r="AL308">
        <v>106.092962</v>
      </c>
      <c s="64" r="AM308">
        <v>794.367211</v>
      </c>
      <c s="64" r="AN308">
        <v>177.378376</v>
      </c>
      <c s="64" r="AO308">
        <v>103.927798999999</v>
      </c>
      <c s="64" r="AP308">
        <v>188.286662</v>
      </c>
      <c s="64" r="AQ308">
        <v>149.396210999999</v>
      </c>
      <c s="64" r="AR308">
        <v>106.092962</v>
      </c>
      <c s="64" r="AS308">
        <v>60.6245499999999</v>
      </c>
      <c s="64" r="AT308">
        <v>8.66065</v>
      </c>
      <c s="64" r="AU308">
        <v>225.011951</v>
      </c>
      <c s="64" r="AV308">
        <v>438.362929</v>
      </c>
      <c s="64" r="AW308">
        <v>130.99233</v>
      </c>
      <c s="64" r="AX308">
        <v>1225.481966</v>
      </c>
      <c s="64" r="AY308">
        <v>4.330325</v>
      </c>
      <c s="64" r="AZ308">
        <v>60.6245499999999</v>
      </c>
      <c s="64" r="BA308">
        <v>108.258124</v>
      </c>
      <c s="64" r="BB308">
        <v>194.864623999999</v>
      </c>
      <c s="64" r="BC308">
        <v>207.855599</v>
      </c>
      <c s="64" r="BD308">
        <v>203.525274</v>
      </c>
      <c s="64" r="BE308">
        <v>259.819498</v>
      </c>
      <c s="64" r="BF308">
        <v>186.203973999999</v>
      </c>
      <c s="64" r="BG308">
        <v>872.0</v>
      </c>
      <c s="64" r="BH308">
        <v>614.906146</v>
      </c>
      <c s="64" r="BI308">
        <v>4.330325</v>
      </c>
      <c s="64" r="BJ308">
        <v>38.9729249999999</v>
      </c>
      <c s="64" r="BK308">
        <v>90.936824</v>
      </c>
      <c s="64" r="BL308">
        <v>82.2761739999999</v>
      </c>
      <c s="64" r="BM308">
        <v>34.6426</v>
      </c>
      <c s="64" r="BN308">
        <v>173.212999</v>
      </c>
      <c s="64" r="BO308">
        <v>125.579424</v>
      </c>
      <c s="64" r="BP308">
        <v>64.954875</v>
      </c>
      <c s="64" r="BQ308">
        <v>610.575821</v>
      </c>
      <c s="64" r="BR308">
        <v>0.0</v>
      </c>
      <c s="64" r="BS308">
        <v>21.6516249999999</v>
      </c>
      <c s="64" r="BT308">
        <v>17.3213</v>
      </c>
      <c s="64" r="BU308">
        <v>112.588449</v>
      </c>
      <c s="64" r="BV308">
        <v>173.212999</v>
      </c>
      <c s="64" r="BW308">
        <v>30.312275</v>
      </c>
      <c s="64" r="BX308">
        <v>134.240073999999</v>
      </c>
      <c s="64" r="BY308">
        <v>121.249099</v>
      </c>
      <c s="64" r="BZ308">
        <v>160.222024</v>
      </c>
      <c s="64" r="CA308">
        <v>0.0</v>
      </c>
      <c s="64" r="CB308">
        <v>0.0</v>
      </c>
      <c s="64" r="CC308">
        <v>0.0</v>
      </c>
      <c s="64" r="CD308">
        <v>0.0</v>
      </c>
      <c s="64" r="CE308">
        <v>17.3213</v>
      </c>
      <c s="64" r="CF308">
        <v>34.6426</v>
      </c>
      <c s="64" r="CG308">
        <v>0.0</v>
      </c>
      <c s="64" r="CH308">
        <v>108.258124</v>
      </c>
      <c s="64" r="CI308">
        <v>692.851994999999</v>
      </c>
      <c s="64" r="CJ308">
        <v>4.330325</v>
      </c>
      <c s="64" r="CK308">
        <v>60.6245499999999</v>
      </c>
      <c s="64" r="CL308">
        <v>69.2852</v>
      </c>
      <c s="64" r="CM308">
        <v>181.873649</v>
      </c>
      <c s="64" r="CN308">
        <v>160.222024</v>
      </c>
      <c s="64" r="CO308">
        <v>160.222024</v>
      </c>
      <c s="64" r="CP308">
        <v>4.330325</v>
      </c>
      <c s="64" r="CQ308">
        <v>51.9639</v>
      </c>
      <c s="64" r="CR308">
        <v>372.407946999999</v>
      </c>
      <c s="64" r="CS308">
        <v>0.0</v>
      </c>
      <c s="64" r="CT308">
        <v>0.0</v>
      </c>
      <c s="64" r="CU308">
        <v>38.9729249999999</v>
      </c>
      <c s="64" r="CV308">
        <v>12.990975</v>
      </c>
      <c s="64" r="CW308">
        <v>30.312275</v>
      </c>
      <c s="64" r="CX308">
        <v>8.66065</v>
      </c>
      <c s="64" r="CY308">
        <v>255.489172999999</v>
      </c>
      <c s="64" r="CZ308">
        <v>25.98195</v>
      </c>
    </row>
    <row customHeight="1" r="309" ht="15.0">
      <c t="s" s="62" r="A309">
        <v>3476</v>
      </c>
      <c t="s" s="62" r="B309">
        <v>3477</v>
      </c>
      <c t="s" s="62" r="C309">
        <v>3478</v>
      </c>
      <c t="s" s="62" r="D309">
        <v>3479</v>
      </c>
      <c t="s" s="62" r="E309">
        <v>3480</v>
      </c>
      <c t="s" s="62" r="F309">
        <v>3481</v>
      </c>
      <c t="s" s="63" r="G309">
        <v>3482</v>
      </c>
      <c t="s" s="62" r="H309">
        <v>3483</v>
      </c>
      <c s="64" r="I309">
        <v>262.0</v>
      </c>
      <c s="64" r="J309">
        <v>226.0</v>
      </c>
      <c s="64" r="K309">
        <v>206.0</v>
      </c>
      <c s="64" r="L309">
        <v>176.0</v>
      </c>
      <c s="64" r="M309">
        <v>164.0</v>
      </c>
      <c s="64" r="N309">
        <v>222.0</v>
      </c>
      <c s="64" r="O309">
        <v>2.62</v>
      </c>
      <c s="64" r="P309">
        <v>54.965035</v>
      </c>
      <c s="64" r="Q309">
        <v>21.0699299999999</v>
      </c>
      <c s="64" r="R309">
        <v>62.293706</v>
      </c>
      <c s="64" r="S309">
        <v>61.377622</v>
      </c>
      <c s="64" r="T309">
        <v>45.8041959999999</v>
      </c>
      <c s="64" r="U309">
        <v>16.4895099999999</v>
      </c>
      <c s="64" r="V309">
        <v>35.0</v>
      </c>
      <c s="64" r="W309">
        <v>46.0</v>
      </c>
      <c s="64" r="X309">
        <v>53.0</v>
      </c>
      <c s="64" r="Y309">
        <v>45.0</v>
      </c>
      <c s="64" r="Z309">
        <v>30.0</v>
      </c>
      <c s="64" r="AA309">
        <v>17.0</v>
      </c>
      <c s="64" r="AB309">
        <v>135.58042</v>
      </c>
      <c s="64" r="AC309">
        <v>31.146853</v>
      </c>
      <c s="64" r="AD309">
        <v>10.076923</v>
      </c>
      <c s="64" r="AE309">
        <v>32.0629369999999</v>
      </c>
      <c s="64" r="AF309">
        <v>32.0629369999999</v>
      </c>
      <c s="64" r="AG309">
        <v>24.734266</v>
      </c>
      <c s="64" r="AH309">
        <v>5.49650299999999</v>
      </c>
      <c s="64" r="AI309">
        <v>0.0</v>
      </c>
      <c s="64" r="AJ309">
        <v>36.643357</v>
      </c>
      <c s="64" r="AK309">
        <v>76.9510489999999</v>
      </c>
      <c s="64" r="AL309">
        <v>21.986014</v>
      </c>
      <c s="64" r="AM309">
        <v>126.41958</v>
      </c>
      <c s="64" r="AN309">
        <v>23.818182</v>
      </c>
      <c s="64" r="AO309">
        <v>10.993007</v>
      </c>
      <c s="64" r="AP309">
        <v>30.2307689999999</v>
      </c>
      <c s="64" r="AQ309">
        <v>29.314685</v>
      </c>
      <c s="64" r="AR309">
        <v>21.0699299999999</v>
      </c>
      <c s="64" r="AS309">
        <v>9.16083899999999</v>
      </c>
      <c s="64" r="AT309">
        <v>1.832168</v>
      </c>
      <c s="64" r="AU309">
        <v>25.65035</v>
      </c>
      <c s="64" r="AV309">
        <v>72.3706289999999</v>
      </c>
      <c s="64" r="AW309">
        <v>28.3986009999999</v>
      </c>
      <c s="64" r="AX309">
        <v>201.538462</v>
      </c>
      <c s="64" r="AY309">
        <v>10.993007</v>
      </c>
      <c s="64" r="AZ309">
        <v>14.6573429999999</v>
      </c>
      <c s="64" r="BA309">
        <v>18.3216779999999</v>
      </c>
      <c s="64" r="BB309">
        <v>29.314685</v>
      </c>
      <c s="64" r="BC309">
        <v>40.307692</v>
      </c>
      <c s="64" r="BD309">
        <v>29.314685</v>
      </c>
      <c s="64" r="BE309">
        <v>54.965035</v>
      </c>
      <c s="64" r="BF309">
        <v>3.664336</v>
      </c>
      <c s="64" r="BG309">
        <v>192.0</v>
      </c>
      <c s="64" r="BH309">
        <v>95.272727</v>
      </c>
      <c s="64" r="BI309">
        <v>7.32867099999999</v>
      </c>
      <c s="64" r="BJ309">
        <v>14.6573429999999</v>
      </c>
      <c s="64" r="BK309">
        <v>7.32867099999999</v>
      </c>
      <c s="64" r="BL309">
        <v>14.6573429999999</v>
      </c>
      <c s="64" r="BM309">
        <v>7.32867099999999</v>
      </c>
      <c s="64" r="BN309">
        <v>25.65035</v>
      </c>
      <c s="64" r="BO309">
        <v>18.3216779999999</v>
      </c>
      <c s="64" r="BP309">
        <v>0.0</v>
      </c>
      <c s="64" r="BQ309">
        <v>106.265733999999</v>
      </c>
      <c s="64" r="BR309">
        <v>3.664336</v>
      </c>
      <c s="64" r="BS309">
        <v>0.0</v>
      </c>
      <c s="64" r="BT309">
        <v>10.993007</v>
      </c>
      <c s="64" r="BU309">
        <v>14.6573429999999</v>
      </c>
      <c s="64" r="BV309">
        <v>32.979021</v>
      </c>
      <c s="64" r="BW309">
        <v>3.664336</v>
      </c>
      <c s="64" r="BX309">
        <v>36.643357</v>
      </c>
      <c s="64" r="BY309">
        <v>3.664336</v>
      </c>
      <c s="64" r="BZ309">
        <v>0.0</v>
      </c>
      <c s="64" r="CA309">
        <v>0.0</v>
      </c>
      <c s="64" r="CB309">
        <v>0.0</v>
      </c>
      <c s="64" r="CC309">
        <v>0.0</v>
      </c>
      <c s="64" r="CD309">
        <v>0.0</v>
      </c>
      <c s="64" r="CE309">
        <v>0.0</v>
      </c>
      <c s="64" r="CF309">
        <v>0.0</v>
      </c>
      <c s="64" r="CG309">
        <v>0.0</v>
      </c>
      <c s="64" r="CH309">
        <v>0.0</v>
      </c>
      <c s="64" r="CI309">
        <v>113.594406</v>
      </c>
      <c s="64" r="CJ309">
        <v>7.32867099999999</v>
      </c>
      <c s="64" r="CK309">
        <v>10.993007</v>
      </c>
      <c s="64" r="CL309">
        <v>14.6573429999999</v>
      </c>
      <c s="64" r="CM309">
        <v>25.65035</v>
      </c>
      <c s="64" r="CN309">
        <v>21.986014</v>
      </c>
      <c s="64" r="CO309">
        <v>29.314685</v>
      </c>
      <c s="64" r="CP309">
        <v>0.0</v>
      </c>
      <c s="64" r="CQ309">
        <v>3.664336</v>
      </c>
      <c s="64" r="CR309">
        <v>87.944056</v>
      </c>
      <c s="64" r="CS309">
        <v>3.664336</v>
      </c>
      <c s="64" r="CT309">
        <v>3.664336</v>
      </c>
      <c s="64" r="CU309">
        <v>3.664336</v>
      </c>
      <c s="64" r="CV309">
        <v>3.664336</v>
      </c>
      <c s="64" r="CW309">
        <v>18.3216779999999</v>
      </c>
      <c s="64" r="CX309">
        <v>0.0</v>
      </c>
      <c s="64" r="CY309">
        <v>54.965035</v>
      </c>
      <c s="64" r="CZ309">
        <v>0.0</v>
      </c>
    </row>
    <row customHeight="1" r="310" ht="15.0">
      <c t="s" s="62" r="A310">
        <v>3484</v>
      </c>
      <c t="s" s="62" r="B310">
        <v>3485</v>
      </c>
      <c t="s" s="62" r="C310">
        <v>3486</v>
      </c>
      <c t="s" s="62" r="D310">
        <v>3487</v>
      </c>
      <c t="s" s="62" r="E310">
        <v>3488</v>
      </c>
      <c t="s" s="62" r="F310">
        <v>3489</v>
      </c>
      <c t="s" s="63" r="G310">
        <v>3490</v>
      </c>
      <c t="s" s="62" r="H310">
        <v>3491</v>
      </c>
      <c s="64" r="I310">
        <v>461.0</v>
      </c>
      <c s="64" r="J310">
        <v>405.0</v>
      </c>
      <c s="64" r="K310">
        <v>418.0</v>
      </c>
      <c s="64" r="L310">
        <v>385.0</v>
      </c>
      <c s="64" r="M310">
        <v>338.0</v>
      </c>
      <c s="64" r="N310">
        <v>354.0</v>
      </c>
      <c s="64" r="O310">
        <v>10.21</v>
      </c>
      <c s="64" r="P310">
        <v>89.0</v>
      </c>
      <c s="64" r="Q310">
        <v>58.0</v>
      </c>
      <c s="64" r="R310">
        <v>78.0</v>
      </c>
      <c s="64" r="S310">
        <v>119.0</v>
      </c>
      <c s="64" r="T310">
        <v>82.0</v>
      </c>
      <c s="64" r="U310">
        <v>35.0</v>
      </c>
      <c s="64" r="V310">
        <v>68.0</v>
      </c>
      <c s="64" r="W310">
        <v>78.0</v>
      </c>
      <c s="64" r="X310">
        <v>83.0</v>
      </c>
      <c s="64" r="Y310">
        <v>74.0</v>
      </c>
      <c s="64" r="Z310">
        <v>71.0</v>
      </c>
      <c s="64" r="AA310">
        <v>31.0</v>
      </c>
      <c s="64" r="AB310">
        <v>243.0</v>
      </c>
      <c s="64" r="AC310">
        <v>53.0</v>
      </c>
      <c s="64" r="AD310">
        <v>32.0</v>
      </c>
      <c s="64" r="AE310">
        <v>38.0</v>
      </c>
      <c s="64" r="AF310">
        <v>62.0</v>
      </c>
      <c s="64" r="AG310">
        <v>45.0</v>
      </c>
      <c s="64" r="AH310">
        <v>13.0</v>
      </c>
      <c s="64" r="AI310">
        <v>0.0</v>
      </c>
      <c s="64" r="AJ310">
        <v>65.0</v>
      </c>
      <c s="64" r="AK310">
        <v>140.0</v>
      </c>
      <c s="64" r="AL310">
        <v>38.0</v>
      </c>
      <c s="64" r="AM310">
        <v>218.0</v>
      </c>
      <c s="64" r="AN310">
        <v>36.0</v>
      </c>
      <c s="64" r="AO310">
        <v>26.0</v>
      </c>
      <c s="64" r="AP310">
        <v>40.0</v>
      </c>
      <c s="64" r="AQ310">
        <v>57.0</v>
      </c>
      <c s="64" r="AR310">
        <v>37.0</v>
      </c>
      <c s="64" r="AS310">
        <v>22.0</v>
      </c>
      <c s="64" r="AT310">
        <v>0.0</v>
      </c>
      <c s="64" r="AU310">
        <v>44.0</v>
      </c>
      <c s="64" r="AV310">
        <v>126.0</v>
      </c>
      <c s="64" r="AW310">
        <v>48.0</v>
      </c>
      <c s="64" r="AX310">
        <v>388.0</v>
      </c>
      <c s="64" r="AY310">
        <v>16.0</v>
      </c>
      <c s="64" r="AZ310">
        <v>12.0</v>
      </c>
      <c s="64" r="BA310">
        <v>8.0</v>
      </c>
      <c s="64" r="BB310">
        <v>32.0</v>
      </c>
      <c s="64" r="BC310">
        <v>60.0</v>
      </c>
      <c s="64" r="BD310">
        <v>72.0</v>
      </c>
      <c s="64" r="BE310">
        <v>128.0</v>
      </c>
      <c s="64" r="BF310">
        <v>60.0</v>
      </c>
      <c s="64" r="BG310">
        <v>336.0</v>
      </c>
      <c s="64" r="BH310">
        <v>200.0</v>
      </c>
      <c s="64" r="BI310">
        <v>12.0</v>
      </c>
      <c s="64" r="BJ310">
        <v>8.0</v>
      </c>
      <c s="64" r="BK310">
        <v>4.0</v>
      </c>
      <c s="64" r="BL310">
        <v>20.0</v>
      </c>
      <c s="64" r="BM310">
        <v>0.0</v>
      </c>
      <c s="64" r="BN310">
        <v>56.0</v>
      </c>
      <c s="64" r="BO310">
        <v>76.0</v>
      </c>
      <c s="64" r="BP310">
        <v>24.0</v>
      </c>
      <c s="64" r="BQ310">
        <v>188.0</v>
      </c>
      <c s="64" r="BR310">
        <v>4.0</v>
      </c>
      <c s="64" r="BS310">
        <v>4.0</v>
      </c>
      <c s="64" r="BT310">
        <v>4.0</v>
      </c>
      <c s="64" r="BU310">
        <v>12.0</v>
      </c>
      <c s="64" r="BV310">
        <v>60.0</v>
      </c>
      <c s="64" r="BW310">
        <v>16.0</v>
      </c>
      <c s="64" r="BX310">
        <v>52.0</v>
      </c>
      <c s="64" r="BY310">
        <v>36.0</v>
      </c>
      <c s="64" r="BZ310">
        <v>64.0</v>
      </c>
      <c s="64" r="CA310">
        <v>4.0</v>
      </c>
      <c s="64" r="CB310">
        <v>0.0</v>
      </c>
      <c s="64" r="CC310">
        <v>0.0</v>
      </c>
      <c s="64" r="CD310">
        <v>4.0</v>
      </c>
      <c s="64" r="CE310">
        <v>12.0</v>
      </c>
      <c s="64" r="CF310">
        <v>20.0</v>
      </c>
      <c s="64" r="CG310">
        <v>0.0</v>
      </c>
      <c s="64" r="CH310">
        <v>24.0</v>
      </c>
      <c s="64" r="CI310">
        <v>176.0</v>
      </c>
      <c s="64" r="CJ310">
        <v>8.0</v>
      </c>
      <c s="64" r="CK310">
        <v>12.0</v>
      </c>
      <c s="64" r="CL310">
        <v>8.0</v>
      </c>
      <c s="64" r="CM310">
        <v>28.0</v>
      </c>
      <c s="64" r="CN310">
        <v>48.0</v>
      </c>
      <c s="64" r="CO310">
        <v>48.0</v>
      </c>
      <c s="64" r="CP310">
        <v>0.0</v>
      </c>
      <c s="64" r="CQ310">
        <v>24.0</v>
      </c>
      <c s="64" r="CR310">
        <v>148.0</v>
      </c>
      <c s="64" r="CS310">
        <v>4.0</v>
      </c>
      <c s="64" r="CT310">
        <v>0.0</v>
      </c>
      <c s="64" r="CU310">
        <v>0.0</v>
      </c>
      <c s="64" r="CV310">
        <v>0.0</v>
      </c>
      <c s="64" r="CW310">
        <v>0.0</v>
      </c>
      <c s="64" r="CX310">
        <v>4.0</v>
      </c>
      <c s="64" r="CY310">
        <v>128.0</v>
      </c>
      <c s="64" r="CZ310">
        <v>12.0</v>
      </c>
    </row>
    <row customHeight="1" r="311" ht="15.0">
      <c t="s" s="62" r="A311">
        <v>3492</v>
      </c>
      <c t="s" s="62" r="B311">
        <v>3493</v>
      </c>
      <c t="s" s="62" r="C311">
        <v>3494</v>
      </c>
      <c t="s" s="62" r="D311">
        <v>3495</v>
      </c>
      <c t="s" s="62" r="E311">
        <v>3496</v>
      </c>
      <c t="s" s="62" r="F311">
        <v>3497</v>
      </c>
      <c t="s" s="63" r="G311">
        <v>3498</v>
      </c>
      <c t="s" s="62" r="H311">
        <v>3499</v>
      </c>
      <c s="64" r="I311">
        <v>176.0</v>
      </c>
      <c s="64" r="J311">
        <v>126.0</v>
      </c>
      <c s="64" r="K311">
        <v>112.0</v>
      </c>
      <c s="64" r="L311">
        <v>80.0</v>
      </c>
      <c s="64" r="M311">
        <v>57.0</v>
      </c>
      <c s="64" r="N311">
        <v>86.0</v>
      </c>
      <c s="64" r="O311">
        <v>27.19</v>
      </c>
      <c s="64" r="P311">
        <v>37.333333</v>
      </c>
      <c s="64" r="Q311">
        <v>25.6</v>
      </c>
      <c s="64" r="R311">
        <v>43.733333</v>
      </c>
      <c s="64" r="S311">
        <v>44.8</v>
      </c>
      <c s="64" r="T311">
        <v>17.0666669999999</v>
      </c>
      <c s="64" r="U311">
        <v>7.466667</v>
      </c>
      <c s="64" r="V311">
        <v>31.0</v>
      </c>
      <c s="64" r="W311">
        <v>17.0</v>
      </c>
      <c s="64" r="X311">
        <v>40.0</v>
      </c>
      <c s="64" r="Y311">
        <v>25.0</v>
      </c>
      <c s="64" r="Z311">
        <v>8.0</v>
      </c>
      <c s="64" r="AA311">
        <v>5.0</v>
      </c>
      <c s="64" r="AB311">
        <v>94.933333</v>
      </c>
      <c s="64" r="AC311">
        <v>21.333333</v>
      </c>
      <c s="64" r="AD311">
        <v>13.866667</v>
      </c>
      <c s="64" r="AE311">
        <v>20.266667</v>
      </c>
      <c s="64" r="AF311">
        <v>26.666667</v>
      </c>
      <c s="64" r="AG311">
        <v>9.6</v>
      </c>
      <c s="64" r="AH311">
        <v>2.13333299999999</v>
      </c>
      <c s="64" r="AI311">
        <v>1.066667</v>
      </c>
      <c s="64" r="AJ311">
        <v>30.933333</v>
      </c>
      <c s="64" r="AK311">
        <v>55.466667</v>
      </c>
      <c s="64" r="AL311">
        <v>8.533333</v>
      </c>
      <c s="64" r="AM311">
        <v>81.0666669999999</v>
      </c>
      <c s="64" r="AN311">
        <v>16.0</v>
      </c>
      <c s="64" r="AO311">
        <v>11.733333</v>
      </c>
      <c s="64" r="AP311">
        <v>23.466667</v>
      </c>
      <c s="64" r="AQ311">
        <v>18.133333</v>
      </c>
      <c s="64" r="AR311">
        <v>7.466667</v>
      </c>
      <c s="64" r="AS311">
        <v>4.266667</v>
      </c>
      <c s="64" r="AT311">
        <v>0.0</v>
      </c>
      <c s="64" r="AU311">
        <v>24.5333329999999</v>
      </c>
      <c s="64" r="AV311">
        <v>45.866667</v>
      </c>
      <c s="64" r="AW311">
        <v>10.666667</v>
      </c>
      <c s="64" r="AX311">
        <v>132.266667</v>
      </c>
      <c s="64" r="AY311">
        <v>0.0</v>
      </c>
      <c s="64" r="AZ311">
        <v>21.333333</v>
      </c>
      <c s="64" r="BA311">
        <v>8.533333</v>
      </c>
      <c s="64" r="BB311">
        <v>4.266667</v>
      </c>
      <c s="64" r="BC311">
        <v>25.6</v>
      </c>
      <c s="64" r="BD311">
        <v>21.333333</v>
      </c>
      <c s="64" r="BE311">
        <v>29.866667</v>
      </c>
      <c s="64" r="BF311">
        <v>21.333333</v>
      </c>
      <c s="64" r="BG311">
        <v>96.0</v>
      </c>
      <c s="64" r="BH311">
        <v>64.0</v>
      </c>
      <c s="64" r="BI311">
        <v>0.0</v>
      </c>
      <c s="64" r="BJ311">
        <v>12.8</v>
      </c>
      <c s="64" r="BK311">
        <v>4.266667</v>
      </c>
      <c s="64" r="BL311">
        <v>4.266667</v>
      </c>
      <c s="64" r="BM311">
        <v>4.266667</v>
      </c>
      <c s="64" r="BN311">
        <v>17.0666669999999</v>
      </c>
      <c s="64" r="BO311">
        <v>17.0666669999999</v>
      </c>
      <c s="64" r="BP311">
        <v>4.266667</v>
      </c>
      <c s="64" r="BQ311">
        <v>68.2666669999999</v>
      </c>
      <c s="64" r="BR311">
        <v>0.0</v>
      </c>
      <c s="64" r="BS311">
        <v>8.533333</v>
      </c>
      <c s="64" r="BT311">
        <v>4.266667</v>
      </c>
      <c s="64" r="BU311">
        <v>0.0</v>
      </c>
      <c s="64" r="BV311">
        <v>21.333333</v>
      </c>
      <c s="64" r="BW311">
        <v>4.266667</v>
      </c>
      <c s="64" r="BX311">
        <v>12.8</v>
      </c>
      <c s="64" r="BY311">
        <v>17.0666669999999</v>
      </c>
      <c s="64" r="BZ311">
        <v>17.0666669999999</v>
      </c>
      <c s="64" r="CA311">
        <v>0.0</v>
      </c>
      <c s="64" r="CB311">
        <v>0.0</v>
      </c>
      <c s="64" r="CC311">
        <v>0.0</v>
      </c>
      <c s="64" r="CD311">
        <v>0.0</v>
      </c>
      <c s="64" r="CE311">
        <v>4.266667</v>
      </c>
      <c s="64" r="CF311">
        <v>0.0</v>
      </c>
      <c s="64" r="CG311">
        <v>0.0</v>
      </c>
      <c s="64" r="CH311">
        <v>12.8</v>
      </c>
      <c s="64" r="CI311">
        <v>76.8</v>
      </c>
      <c s="64" r="CJ311">
        <v>0.0</v>
      </c>
      <c s="64" r="CK311">
        <v>21.333333</v>
      </c>
      <c s="64" r="CL311">
        <v>4.266667</v>
      </c>
      <c s="64" r="CM311">
        <v>4.266667</v>
      </c>
      <c s="64" r="CN311">
        <v>17.0666669999999</v>
      </c>
      <c s="64" r="CO311">
        <v>21.333333</v>
      </c>
      <c s="64" r="CP311">
        <v>0.0</v>
      </c>
      <c s="64" r="CQ311">
        <v>8.533333</v>
      </c>
      <c s="64" r="CR311">
        <v>38.4</v>
      </c>
      <c s="64" r="CS311">
        <v>0.0</v>
      </c>
      <c s="64" r="CT311">
        <v>0.0</v>
      </c>
      <c s="64" r="CU311">
        <v>4.266667</v>
      </c>
      <c s="64" r="CV311">
        <v>0.0</v>
      </c>
      <c s="64" r="CW311">
        <v>4.266667</v>
      </c>
      <c s="64" r="CX311">
        <v>0.0</v>
      </c>
      <c s="64" r="CY311">
        <v>29.866667</v>
      </c>
      <c s="64" r="CZ311">
        <v>0.0</v>
      </c>
    </row>
    <row customHeight="1" r="312" ht="15.0">
      <c t="s" s="62" r="A312">
        <v>3500</v>
      </c>
      <c t="s" s="62" r="B312">
        <v>3501</v>
      </c>
      <c t="s" s="62" r="C312">
        <v>3502</v>
      </c>
      <c t="s" s="62" r="D312">
        <v>3503</v>
      </c>
      <c t="s" s="62" r="E312">
        <v>3504</v>
      </c>
      <c t="s" s="62" r="F312">
        <v>3505</v>
      </c>
      <c t="s" s="63" r="G312">
        <v>3506</v>
      </c>
      <c t="s" s="62" r="H312">
        <v>3507</v>
      </c>
      <c s="64" r="I312">
        <v>1193.0</v>
      </c>
      <c s="64" r="J312">
        <v>989.0</v>
      </c>
      <c s="64" r="K312">
        <v>934.0</v>
      </c>
      <c s="64" r="L312">
        <v>872.0</v>
      </c>
      <c s="64" r="M312">
        <v>792.0</v>
      </c>
      <c s="64" r="N312">
        <v>839.0</v>
      </c>
      <c s="64" r="O312">
        <v>2.48</v>
      </c>
      <c s="64" r="P312">
        <v>257.973503999999</v>
      </c>
      <c s="64" r="Q312">
        <v>200.872649999999</v>
      </c>
      <c s="64" r="R312">
        <v>285.504274</v>
      </c>
      <c s="64" r="S312">
        <v>243.698291</v>
      </c>
      <c s="64" r="T312">
        <v>123.378632</v>
      </c>
      <c s="64" r="U312">
        <v>81.5726499999999</v>
      </c>
      <c s="64" r="V312">
        <v>196.0</v>
      </c>
      <c s="64" r="W312">
        <v>181.0</v>
      </c>
      <c s="64" r="X312">
        <v>206.0</v>
      </c>
      <c s="64" r="Y312">
        <v>233.0</v>
      </c>
      <c s="64" r="Z312">
        <v>122.0</v>
      </c>
      <c s="64" r="AA312">
        <v>51.0</v>
      </c>
      <c s="64" r="AB312">
        <v>591.401708999999</v>
      </c>
      <c s="64" r="AC312">
        <v>132.555556</v>
      </c>
      <c s="64" r="AD312">
        <v>104.005128</v>
      </c>
      <c s="64" r="AE312">
        <v>132.555556</v>
      </c>
      <c s="64" r="AF312">
        <v>125.417948999999</v>
      </c>
      <c s="64" r="AG312">
        <v>63.218803</v>
      </c>
      <c s="64" r="AH312">
        <v>32.62906</v>
      </c>
      <c s="64" r="AI312">
        <v>1.019658</v>
      </c>
      <c s="64" r="AJ312">
        <v>162.125641</v>
      </c>
      <c s="64" r="AK312">
        <v>361.978632</v>
      </c>
      <c s="64" r="AL312">
        <v>67.297436</v>
      </c>
      <c s="64" r="AM312">
        <v>601.598291</v>
      </c>
      <c s="64" r="AN312">
        <v>125.417948999999</v>
      </c>
      <c s="64" r="AO312">
        <v>96.8675209999999</v>
      </c>
      <c s="64" r="AP312">
        <v>152.948718</v>
      </c>
      <c s="64" r="AQ312">
        <v>118.280342</v>
      </c>
      <c s="64" r="AR312">
        <v>60.159829</v>
      </c>
      <c s="64" r="AS312">
        <v>44.8649569999999</v>
      </c>
      <c s="64" r="AT312">
        <v>3.058974</v>
      </c>
      <c s="64" r="AU312">
        <v>145.811111</v>
      </c>
      <c s="64" r="AV312">
        <v>374.21453</v>
      </c>
      <c s="64" r="AW312">
        <v>81.5726499999999</v>
      </c>
      <c s="64" r="AX312">
        <v>909.535042999999</v>
      </c>
      <c s="64" r="AY312">
        <v>4.07863199999999</v>
      </c>
      <c s="64" r="AZ312">
        <v>20.393162</v>
      </c>
      <c s="64" r="BA312">
        <v>65.25812</v>
      </c>
      <c s="64" r="BB312">
        <v>179.459829</v>
      </c>
      <c s="64" r="BC312">
        <v>187.617094</v>
      </c>
      <c s="64" r="BD312">
        <v>122.358974</v>
      </c>
      <c s="64" r="BE312">
        <v>228.403419</v>
      </c>
      <c s="64" r="BF312">
        <v>101.965812</v>
      </c>
      <c s="64" r="BG312">
        <v>772.0</v>
      </c>
      <c s="64" r="BH312">
        <v>444.57094</v>
      </c>
      <c s="64" r="BI312">
        <v>4.07863199999999</v>
      </c>
      <c s="64" r="BJ312">
        <v>16.31453</v>
      </c>
      <c s="64" r="BK312">
        <v>40.7863249999999</v>
      </c>
      <c s="64" r="BL312">
        <v>93.808547</v>
      </c>
      <c s="64" r="BM312">
        <v>36.707692</v>
      </c>
      <c s="64" r="BN312">
        <v>101.965812</v>
      </c>
      <c s="64" r="BO312">
        <v>118.280342</v>
      </c>
      <c s="64" r="BP312">
        <v>32.62906</v>
      </c>
      <c s="64" r="BQ312">
        <v>464.964103</v>
      </c>
      <c s="64" r="BR312">
        <v>0.0</v>
      </c>
      <c s="64" r="BS312">
        <v>4.07863199999999</v>
      </c>
      <c s="64" r="BT312">
        <v>24.471795</v>
      </c>
      <c s="64" r="BU312">
        <v>85.6512819999999</v>
      </c>
      <c s="64" r="BV312">
        <v>150.909402</v>
      </c>
      <c s="64" r="BW312">
        <v>20.393162</v>
      </c>
      <c s="64" r="BX312">
        <v>110.123076999999</v>
      </c>
      <c s="64" r="BY312">
        <v>69.336752</v>
      </c>
      <c s="64" r="BZ312">
        <v>69.336752</v>
      </c>
      <c s="64" r="CA312">
        <v>0.0</v>
      </c>
      <c s="64" r="CB312">
        <v>0.0</v>
      </c>
      <c s="64" r="CC312">
        <v>0.0</v>
      </c>
      <c s="64" r="CD312">
        <v>16.31453</v>
      </c>
      <c s="64" r="CE312">
        <v>8.157265</v>
      </c>
      <c s="64" r="CF312">
        <v>8.157265</v>
      </c>
      <c s="64" r="CG312">
        <v>0.0</v>
      </c>
      <c s="64" r="CH312">
        <v>36.707692</v>
      </c>
      <c s="64" r="CI312">
        <v>493.514529999999</v>
      </c>
      <c s="64" r="CJ312">
        <v>0.0</v>
      </c>
      <c s="64" r="CK312">
        <v>16.31453</v>
      </c>
      <c s="64" r="CL312">
        <v>53.0222219999999</v>
      </c>
      <c s="64" r="CM312">
        <v>134.594872</v>
      </c>
      <c s="64" r="CN312">
        <v>159.066667</v>
      </c>
      <c s="64" r="CO312">
        <v>97.887179</v>
      </c>
      <c s="64" r="CP312">
        <v>0.0</v>
      </c>
      <c s="64" r="CQ312">
        <v>32.62906</v>
      </c>
      <c s="64" r="CR312">
        <v>346.683761</v>
      </c>
      <c s="64" r="CS312">
        <v>4.07863199999999</v>
      </c>
      <c s="64" r="CT312">
        <v>4.07863199999999</v>
      </c>
      <c s="64" r="CU312">
        <v>12.235897</v>
      </c>
      <c s="64" r="CV312">
        <v>28.5504269999999</v>
      </c>
      <c s="64" r="CW312">
        <v>20.393162</v>
      </c>
      <c s="64" r="CX312">
        <v>16.31453</v>
      </c>
      <c s="64" r="CY312">
        <v>228.403419</v>
      </c>
      <c s="64" r="CZ312">
        <v>32.62906</v>
      </c>
    </row>
    <row customHeight="1" r="313" ht="15.0">
      <c t="s" s="62" r="A313">
        <v>3508</v>
      </c>
      <c t="s" s="62" r="B313">
        <v>3509</v>
      </c>
      <c t="s" s="62" r="C313">
        <v>3510</v>
      </c>
      <c t="s" s="62" r="D313">
        <v>3511</v>
      </c>
      <c t="s" s="62" r="E313">
        <v>3512</v>
      </c>
      <c t="s" s="62" r="F313">
        <v>3513</v>
      </c>
      <c t="s" s="63" r="G313">
        <v>3514</v>
      </c>
      <c t="s" s="62" r="H313">
        <v>3515</v>
      </c>
      <c s="64" r="I313">
        <v>7978.0</v>
      </c>
      <c s="64" r="J313">
        <v>6620.0</v>
      </c>
      <c s="64" r="K313">
        <v>5481.0</v>
      </c>
      <c s="64" r="L313">
        <v>3541.0</v>
      </c>
      <c s="64" r="M313">
        <v>2148.0</v>
      </c>
      <c s="64" r="N313">
        <v>1670.0</v>
      </c>
      <c s="64" r="O313">
        <v>21.8</v>
      </c>
      <c s="64" r="P313">
        <v>1525.4828</v>
      </c>
      <c s="64" r="Q313">
        <v>1376.758262</v>
      </c>
      <c s="64" r="R313">
        <v>1823.671898</v>
      </c>
      <c s="64" r="S313">
        <v>2018.272705</v>
      </c>
      <c s="64" r="T313">
        <v>900.693929</v>
      </c>
      <c s="64" r="U313">
        <v>333.120406</v>
      </c>
      <c s="64" r="V313">
        <v>1526.0</v>
      </c>
      <c s="64" r="W313">
        <v>1283.0</v>
      </c>
      <c s="64" r="X313">
        <v>1775.0</v>
      </c>
      <c s="64" r="Y313">
        <v>1354.0</v>
      </c>
      <c s="64" r="Z313">
        <v>504.0</v>
      </c>
      <c s="64" r="AA313">
        <v>178.0</v>
      </c>
      <c s="64" r="AB313">
        <v>3906.433196</v>
      </c>
      <c s="64" r="AC313">
        <v>772.463246</v>
      </c>
      <c s="64" r="AD313">
        <v>683.114252999999</v>
      </c>
      <c s="64" r="AE313">
        <v>871.644646999999</v>
      </c>
      <c s="64" r="AF313">
        <v>1017.454911</v>
      </c>
      <c s="64" r="AG313">
        <v>429.324614</v>
      </c>
      <c s="64" r="AH313">
        <v>122.000686</v>
      </c>
      <c s="64" r="AI313">
        <v>10.430839</v>
      </c>
      <c s="64" r="AJ313">
        <v>1062.202946</v>
      </c>
      <c s="64" r="AK313">
        <v>2480.39448399999</v>
      </c>
      <c s="64" r="AL313">
        <v>363.835764999999</v>
      </c>
      <c s="64" r="AM313">
        <v>4071.566804</v>
      </c>
      <c s="64" r="AN313">
        <v>753.019553999999</v>
      </c>
      <c s="64" r="AO313">
        <v>693.644009999999</v>
      </c>
      <c s="64" r="AP313">
        <v>952.027251999999</v>
      </c>
      <c s="64" r="AQ313">
        <v>1000.817793</v>
      </c>
      <c s="64" r="AR313">
        <v>471.369314999999</v>
      </c>
      <c s="64" r="AS313">
        <v>174.731097</v>
      </c>
      <c s="64" r="AT313">
        <v>25.9577829999999</v>
      </c>
      <c s="64" r="AU313">
        <v>1023.614408</v>
      </c>
      <c s="64" r="AV313">
        <v>2606.351955</v>
      </c>
      <c s="64" r="AW313">
        <v>441.600440999999</v>
      </c>
      <c s="64" r="AX313">
        <v>6432.228336</v>
      </c>
      <c s="64" r="AY313">
        <v>4.59878699999999</v>
      </c>
      <c s="64" r="AZ313">
        <v>233.380155</v>
      </c>
      <c s="64" r="BA313">
        <v>516.490435</v>
      </c>
      <c s="64" r="BB313">
        <v>1114.942567</v>
      </c>
      <c s="64" r="BC313">
        <v>1368.747544</v>
      </c>
      <c s="64" r="BD313">
        <v>983.000196999999</v>
      </c>
      <c s="64" r="BE313">
        <v>1289.134329</v>
      </c>
      <c s="64" r="BF313">
        <v>921.934321999999</v>
      </c>
      <c s="64" r="BG313">
        <v>5064.0</v>
      </c>
      <c s="64" r="BH313">
        <v>3202.580182</v>
      </c>
      <c s="64" r="BI313">
        <v>4.59878699999999</v>
      </c>
      <c s="64" r="BJ313">
        <v>163.247456</v>
      </c>
      <c s="64" r="BK313">
        <v>341.904783</v>
      </c>
      <c s="64" r="BL313">
        <v>568.611089999999</v>
      </c>
      <c s="64" r="BM313">
        <v>263.726537</v>
      </c>
      <c s="64" r="BN313">
        <v>862.20356</v>
      </c>
      <c s="64" r="BO313">
        <v>660.799871</v>
      </c>
      <c s="64" r="BP313">
        <v>337.488097999999</v>
      </c>
      <c s="64" r="BQ313">
        <v>3229.648154</v>
      </c>
      <c s="64" r="BR313">
        <v>0.0</v>
      </c>
      <c s="64" r="BS313">
        <v>70.132699</v>
      </c>
      <c s="64" r="BT313">
        <v>174.585653</v>
      </c>
      <c s="64" r="BU313">
        <v>546.331476999999</v>
      </c>
      <c s="64" r="BV313">
        <v>1105.021007</v>
      </c>
      <c s="64" r="BW313">
        <v>120.796637</v>
      </c>
      <c s="64" r="BX313">
        <v>628.334458</v>
      </c>
      <c s="64" r="BY313">
        <v>584.446224</v>
      </c>
      <c s="64" r="BZ313">
        <v>912.717382</v>
      </c>
      <c s="64" r="CA313">
        <v>0.0</v>
      </c>
      <c s="64" r="CB313">
        <v>4.357012</v>
      </c>
      <c s="64" r="CC313">
        <v>12.866726</v>
      </c>
      <c s="64" r="CD313">
        <v>98.1493349999999</v>
      </c>
      <c s="64" r="CE313">
        <v>136.214044</v>
      </c>
      <c s="64" r="CF313">
        <v>164.247043999999</v>
      </c>
      <c s="64" r="CG313">
        <v>0.0</v>
      </c>
      <c s="64" r="CH313">
        <v>496.883221999999</v>
      </c>
      <c s="64" r="CI313">
        <v>3591.037294</v>
      </c>
      <c s="64" r="CJ313">
        <v>0.0</v>
      </c>
      <c s="64" r="CK313">
        <v>170.102881</v>
      </c>
      <c s="64" r="CL313">
        <v>440.397315999999</v>
      </c>
      <c s="64" r="CM313">
        <v>912.9165</v>
      </c>
      <c s="64" r="CN313">
        <v>1077.29042099999</v>
      </c>
      <c s="64" r="CO313">
        <v>728.888427999999</v>
      </c>
      <c s="64" r="CP313">
        <v>17.4534699999999</v>
      </c>
      <c s="64" r="CQ313">
        <v>243.98828</v>
      </c>
      <c s="64" r="CR313">
        <v>1928.473659</v>
      </c>
      <c s="64" r="CS313">
        <v>4.59878699999999</v>
      </c>
      <c s="64" r="CT313">
        <v>58.9202629999999</v>
      </c>
      <c s="64" r="CU313">
        <v>63.2263939999999</v>
      </c>
      <c s="64" r="CV313">
        <v>103.876733</v>
      </c>
      <c s="64" r="CW313">
        <v>155.243079999999</v>
      </c>
      <c s="64" r="CX313">
        <v>89.864726</v>
      </c>
      <c s="64" r="CY313">
        <v>1271.680859</v>
      </c>
      <c s="64" r="CZ313">
        <v>181.062819999999</v>
      </c>
    </row>
    <row customHeight="1" r="314" ht="15.0">
      <c t="s" s="62" r="A314">
        <v>3516</v>
      </c>
      <c t="s" s="62" r="B314">
        <v>3517</v>
      </c>
      <c t="s" s="62" r="C314">
        <v>3518</v>
      </c>
      <c t="s" s="62" r="D314">
        <v>3519</v>
      </c>
      <c t="s" s="62" r="E314">
        <v>3520</v>
      </c>
      <c t="s" s="62" r="F314">
        <v>3521</v>
      </c>
      <c t="s" s="63" r="G314">
        <v>3522</v>
      </c>
      <c t="s" s="62" r="H314">
        <v>3523</v>
      </c>
      <c s="64" r="I314">
        <v>5075.0</v>
      </c>
      <c s="64" r="J314">
        <v>5177.0</v>
      </c>
      <c s="64" r="K314">
        <v>5670.0</v>
      </c>
      <c s="64" r="L314">
        <v>6145.0</v>
      </c>
      <c s="64" r="M314">
        <v>6363.0</v>
      </c>
      <c s="64" r="N314">
        <v>5640.0</v>
      </c>
      <c s="64" r="O314">
        <v>22.74</v>
      </c>
      <c s="64" r="P314">
        <v>864.0</v>
      </c>
      <c s="64" r="Q314">
        <v>818.0</v>
      </c>
      <c s="64" r="R314">
        <v>909.0</v>
      </c>
      <c s="64" r="S314">
        <v>1066.0</v>
      </c>
      <c s="64" r="T314">
        <v>826.0</v>
      </c>
      <c s="64" r="U314">
        <v>592.0</v>
      </c>
      <c s="64" r="V314">
        <v>939.0</v>
      </c>
      <c s="64" r="W314">
        <v>992.0</v>
      </c>
      <c s="64" r="X314">
        <v>1050.0</v>
      </c>
      <c s="64" r="Y314">
        <v>951.0</v>
      </c>
      <c s="64" r="Z314">
        <v>791.0</v>
      </c>
      <c s="64" r="AA314">
        <v>454.0</v>
      </c>
      <c s="64" r="AB314">
        <v>2439.0</v>
      </c>
      <c s="64" r="AC314">
        <v>438.0</v>
      </c>
      <c s="64" r="AD314">
        <v>427.0</v>
      </c>
      <c s="64" r="AE314">
        <v>437.0</v>
      </c>
      <c s="64" r="AF314">
        <v>525.0</v>
      </c>
      <c s="64" r="AG314">
        <v>385.0</v>
      </c>
      <c s="64" r="AH314">
        <v>210.0</v>
      </c>
      <c s="64" r="AI314">
        <v>17.0</v>
      </c>
      <c s="64" r="AJ314">
        <v>601.0</v>
      </c>
      <c s="64" r="AK314">
        <v>1391.0</v>
      </c>
      <c s="64" r="AL314">
        <v>447.0</v>
      </c>
      <c s="64" r="AM314">
        <v>2636.0</v>
      </c>
      <c s="64" r="AN314">
        <v>426.0</v>
      </c>
      <c s="64" r="AO314">
        <v>391.0</v>
      </c>
      <c s="64" r="AP314">
        <v>472.0</v>
      </c>
      <c s="64" r="AQ314">
        <v>541.0</v>
      </c>
      <c s="64" r="AR314">
        <v>441.0</v>
      </c>
      <c s="64" r="AS314">
        <v>334.0</v>
      </c>
      <c s="64" r="AT314">
        <v>31.0</v>
      </c>
      <c s="64" r="AU314">
        <v>568.0</v>
      </c>
      <c s="64" r="AV314">
        <v>1451.0</v>
      </c>
      <c s="64" r="AW314">
        <v>617.0</v>
      </c>
      <c s="64" r="AX314">
        <v>4200.0</v>
      </c>
      <c s="64" r="AY314">
        <v>52.0</v>
      </c>
      <c s="64" r="AZ314">
        <v>52.0</v>
      </c>
      <c s="64" r="BA314">
        <v>112.0</v>
      </c>
      <c s="64" r="BB314">
        <v>280.0</v>
      </c>
      <c s="64" r="BC314">
        <v>580.0</v>
      </c>
      <c s="64" r="BD314">
        <v>1104.0</v>
      </c>
      <c s="64" r="BE314">
        <v>1292.0</v>
      </c>
      <c s="64" r="BF314">
        <v>728.0</v>
      </c>
      <c s="64" r="BG314">
        <v>4172.0</v>
      </c>
      <c s="64" r="BH314">
        <v>2008.0</v>
      </c>
      <c s="64" r="BI314">
        <v>36.0</v>
      </c>
      <c s="64" r="BJ314">
        <v>32.0</v>
      </c>
      <c s="64" r="BK314">
        <v>64.0</v>
      </c>
      <c s="64" r="BL314">
        <v>172.0</v>
      </c>
      <c s="64" r="BM314">
        <v>100.0</v>
      </c>
      <c s="64" r="BN314">
        <v>724.0</v>
      </c>
      <c s="64" r="BO314">
        <v>600.0</v>
      </c>
      <c s="64" r="BP314">
        <v>280.0</v>
      </c>
      <c s="64" r="BQ314">
        <v>2192.0</v>
      </c>
      <c s="64" r="BR314">
        <v>16.0</v>
      </c>
      <c s="64" r="BS314">
        <v>20.0</v>
      </c>
      <c s="64" r="BT314">
        <v>48.0</v>
      </c>
      <c s="64" r="BU314">
        <v>108.0</v>
      </c>
      <c s="64" r="BV314">
        <v>480.0</v>
      </c>
      <c s="64" r="BW314">
        <v>380.0</v>
      </c>
      <c s="64" r="BX314">
        <v>692.0</v>
      </c>
      <c s="64" r="BY314">
        <v>448.0</v>
      </c>
      <c s="64" r="BZ314">
        <v>632.0</v>
      </c>
      <c s="64" r="CA314">
        <v>0.0</v>
      </c>
      <c s="64" r="CB314">
        <v>4.0</v>
      </c>
      <c s="64" r="CC314">
        <v>4.0</v>
      </c>
      <c s="64" r="CD314">
        <v>20.0</v>
      </c>
      <c s="64" r="CE314">
        <v>88.0</v>
      </c>
      <c s="64" r="CF314">
        <v>164.0</v>
      </c>
      <c s="64" r="CG314">
        <v>0.0</v>
      </c>
      <c s="64" r="CH314">
        <v>352.0</v>
      </c>
      <c s="64" r="CI314">
        <v>1800.0</v>
      </c>
      <c s="64" r="CJ314">
        <v>40.0</v>
      </c>
      <c s="64" r="CK314">
        <v>32.0</v>
      </c>
      <c s="64" r="CL314">
        <v>60.0</v>
      </c>
      <c s="64" r="CM314">
        <v>248.0</v>
      </c>
      <c s="64" r="CN314">
        <v>396.0</v>
      </c>
      <c s="64" r="CO314">
        <v>800.0</v>
      </c>
      <c s="64" r="CP314">
        <v>8.0</v>
      </c>
      <c s="64" r="CQ314">
        <v>216.0</v>
      </c>
      <c s="64" r="CR314">
        <v>1768.0</v>
      </c>
      <c s="64" r="CS314">
        <v>12.0</v>
      </c>
      <c s="64" r="CT314">
        <v>16.0</v>
      </c>
      <c s="64" r="CU314">
        <v>48.0</v>
      </c>
      <c s="64" r="CV314">
        <v>12.0</v>
      </c>
      <c s="64" r="CW314">
        <v>96.0</v>
      </c>
      <c s="64" r="CX314">
        <v>140.0</v>
      </c>
      <c s="64" r="CY314">
        <v>1284.0</v>
      </c>
      <c s="64" r="CZ314">
        <v>160.0</v>
      </c>
    </row>
    <row customHeight="1" r="315" ht="15.0">
      <c t="s" s="62" r="A315">
        <v>3524</v>
      </c>
      <c t="s" s="62" r="B315">
        <v>3525</v>
      </c>
      <c t="s" s="62" r="C315">
        <v>3526</v>
      </c>
      <c t="s" s="62" r="D315">
        <v>3527</v>
      </c>
      <c t="s" s="62" r="E315">
        <v>3528</v>
      </c>
      <c t="s" s="62" r="F315">
        <v>3529</v>
      </c>
      <c t="s" s="63" r="G315">
        <v>3530</v>
      </c>
      <c t="s" s="62" r="H315">
        <v>3531</v>
      </c>
      <c s="64" r="I315">
        <v>1587.0</v>
      </c>
      <c s="64" r="J315">
        <v>1194.0</v>
      </c>
      <c s="64" r="K315">
        <v>1118.0</v>
      </c>
      <c s="64" r="L315">
        <v>1080.0</v>
      </c>
      <c s="64" r="M315">
        <v>1021.0</v>
      </c>
      <c s="64" r="N315">
        <v>1038.0</v>
      </c>
      <c s="64" r="O315">
        <v>13.13</v>
      </c>
      <c s="64" r="P315">
        <v>317.377589</v>
      </c>
      <c s="64" r="Q315">
        <v>249.732069999999</v>
      </c>
      <c s="64" r="R315">
        <v>336.555214999999</v>
      </c>
      <c s="64" r="S315">
        <v>335.667209</v>
      </c>
      <c s="64" r="T315">
        <v>202.712449999999</v>
      </c>
      <c s="64" r="U315">
        <v>144.955467</v>
      </c>
      <c s="64" r="V315">
        <v>228.0</v>
      </c>
      <c s="64" r="W315">
        <v>192.0</v>
      </c>
      <c s="64" r="X315">
        <v>260.0</v>
      </c>
      <c s="64" r="Y315">
        <v>200.0</v>
      </c>
      <c s="64" r="Z315">
        <v>198.0</v>
      </c>
      <c s="64" r="AA315">
        <v>116.0</v>
      </c>
      <c s="64" r="AB315">
        <v>784.831417999999</v>
      </c>
      <c s="64" r="AC315">
        <v>176.198251</v>
      </c>
      <c s="64" r="AD315">
        <v>128.450281999999</v>
      </c>
      <c s="64" r="AE315">
        <v>160.41299</v>
      </c>
      <c s="64" r="AF315">
        <v>163.581247999999</v>
      </c>
      <c s="64" r="AG315">
        <v>96.1038089999999</v>
      </c>
      <c s="64" r="AH315">
        <v>59.0847789999999</v>
      </c>
      <c s="64" r="AI315">
        <v>1.000059</v>
      </c>
      <c s="64" r="AJ315">
        <v>224.610118</v>
      </c>
      <c s="64" r="AK315">
        <v>438.883485</v>
      </c>
      <c s="64" r="AL315">
        <v>121.337815</v>
      </c>
      <c s="64" r="AM315">
        <v>802.168582</v>
      </c>
      <c s="64" r="AN315">
        <v>141.179338</v>
      </c>
      <c s="64" r="AO315">
        <v>121.281788</v>
      </c>
      <c s="64" r="AP315">
        <v>176.142224</v>
      </c>
      <c s="64" r="AQ315">
        <v>172.085961</v>
      </c>
      <c s="64" r="AR315">
        <v>106.608641</v>
      </c>
      <c s="64" r="AS315">
        <v>76.590023</v>
      </c>
      <c s="64" r="AT315">
        <v>8.280606</v>
      </c>
      <c s="64" r="AU315">
        <v>192.871517</v>
      </c>
      <c s="64" r="AV315">
        <v>449.500369999999</v>
      </c>
      <c s="64" r="AW315">
        <v>159.796695</v>
      </c>
      <c s="64" r="AX315">
        <v>1315.30581099999</v>
      </c>
      <c s="64" r="AY315">
        <v>25.121952</v>
      </c>
      <c s="64" r="AZ315">
        <v>62.9169339999999</v>
      </c>
      <c s="64" r="BA315">
        <v>42.243433</v>
      </c>
      <c s="64" r="BB315">
        <v>114.057267999999</v>
      </c>
      <c s="64" r="BC315">
        <v>245.01191</v>
      </c>
      <c s="64" r="BD315">
        <v>304.152715</v>
      </c>
      <c s="64" r="BE315">
        <v>308.377058999999</v>
      </c>
      <c s="64" r="BF315">
        <v>213.42454</v>
      </c>
      <c s="64" r="BG315">
        <v>968.0</v>
      </c>
      <c s="64" r="BH315">
        <v>653.652669999999</v>
      </c>
      <c s="64" r="BI315">
        <v>20.8976089999999</v>
      </c>
      <c s="64" r="BJ315">
        <v>46.019561</v>
      </c>
      <c s="64" r="BK315">
        <v>21.1217159999999</v>
      </c>
      <c s="64" r="BL315">
        <v>76.038179</v>
      </c>
      <c s="64" r="BM315">
        <v>33.794746</v>
      </c>
      <c s="64" r="BN315">
        <v>219.66585</v>
      </c>
      <c s="64" r="BO315">
        <v>168.973730999999</v>
      </c>
      <c s="64" r="BP315">
        <v>67.141277</v>
      </c>
      <c s="64" r="BQ315">
        <v>661.653141</v>
      </c>
      <c s="64" r="BR315">
        <v>4.224343</v>
      </c>
      <c s="64" r="BS315">
        <v>16.897373</v>
      </c>
      <c s="64" r="BT315">
        <v>21.1217159999999</v>
      </c>
      <c s="64" r="BU315">
        <v>38.019089</v>
      </c>
      <c s="64" r="BV315">
        <v>211.217163</v>
      </c>
      <c s="64" r="BW315">
        <v>84.4868649999999</v>
      </c>
      <c s="64" r="BX315">
        <v>139.403327999999</v>
      </c>
      <c s="64" r="BY315">
        <v>146.283263</v>
      </c>
      <c s="64" r="BZ315">
        <v>210.320733999999</v>
      </c>
      <c s="64" r="CA315">
        <v>8.224579</v>
      </c>
      <c s="64" r="CB315">
        <v>8.44868699999999</v>
      </c>
      <c s="64" r="CC315">
        <v>0.0</v>
      </c>
      <c s="64" r="CD315">
        <v>21.1217159999999</v>
      </c>
      <c s="64" r="CE315">
        <v>21.1217159999999</v>
      </c>
      <c s="64" r="CF315">
        <v>42.243433</v>
      </c>
      <c s="64" r="CG315">
        <v>0.0</v>
      </c>
      <c s="64" r="CH315">
        <v>109.160602999999</v>
      </c>
      <c s="64" r="CI315">
        <v>683.44718</v>
      </c>
      <c s="64" r="CJ315">
        <v>12.67303</v>
      </c>
      <c s="64" r="CK315">
        <v>46.019561</v>
      </c>
      <c s="64" r="CL315">
        <v>33.794746</v>
      </c>
      <c s="64" r="CM315">
        <v>84.4868649999999</v>
      </c>
      <c s="64" r="CN315">
        <v>202.768476999999</v>
      </c>
      <c s="64" r="CO315">
        <v>232.338879999999</v>
      </c>
      <c s="64" r="CP315">
        <v>4.224343</v>
      </c>
      <c s="64" r="CQ315">
        <v>67.141277</v>
      </c>
      <c s="64" r="CR315">
        <v>421.537896999999</v>
      </c>
      <c s="64" r="CS315">
        <v>4.224343</v>
      </c>
      <c s="64" r="CT315">
        <v>8.44868699999999</v>
      </c>
      <c s="64" r="CU315">
        <v>8.44868699999999</v>
      </c>
      <c s="64" r="CV315">
        <v>8.44868699999999</v>
      </c>
      <c s="64" r="CW315">
        <v>21.1217159999999</v>
      </c>
      <c s="64" r="CX315">
        <v>29.5704029999999</v>
      </c>
      <c s="64" r="CY315">
        <v>304.152715</v>
      </c>
      <c s="64" r="CZ315">
        <v>37.12266</v>
      </c>
    </row>
    <row customHeight="1" r="316" ht="15.0">
      <c t="s" s="62" r="A316">
        <v>3532</v>
      </c>
      <c t="s" s="62" r="B316">
        <v>3533</v>
      </c>
      <c t="s" s="62" r="C316">
        <v>3534</v>
      </c>
      <c t="s" s="62" r="D316">
        <v>3535</v>
      </c>
      <c t="s" s="62" r="E316">
        <v>3536</v>
      </c>
      <c t="s" s="62" r="F316">
        <v>3537</v>
      </c>
      <c t="s" s="63" r="G316">
        <v>3538</v>
      </c>
      <c t="s" s="62" r="H316">
        <v>3539</v>
      </c>
      <c s="64" r="I316">
        <v>991.0</v>
      </c>
      <c s="64" r="J316">
        <v>977.0</v>
      </c>
      <c s="64" r="K316">
        <v>1046.0</v>
      </c>
      <c s="64" r="L316">
        <v>1065.0</v>
      </c>
      <c s="64" r="M316">
        <v>1144.0</v>
      </c>
      <c s="64" r="N316">
        <v>1343.0</v>
      </c>
      <c s="64" r="O316">
        <v>38.18</v>
      </c>
      <c s="64" r="P316">
        <v>173.0</v>
      </c>
      <c s="64" r="Q316">
        <v>121.0</v>
      </c>
      <c s="64" r="R316">
        <v>177.0</v>
      </c>
      <c s="64" r="S316">
        <v>190.0</v>
      </c>
      <c s="64" r="T316">
        <v>187.0</v>
      </c>
      <c s="64" r="U316">
        <v>143.0</v>
      </c>
      <c s="64" r="V316">
        <v>138.0</v>
      </c>
      <c s="64" r="W316">
        <v>160.0</v>
      </c>
      <c s="64" r="X316">
        <v>177.0</v>
      </c>
      <c s="64" r="Y316">
        <v>187.0</v>
      </c>
      <c s="64" r="Z316">
        <v>191.0</v>
      </c>
      <c s="64" r="AA316">
        <v>124.0</v>
      </c>
      <c s="64" r="AB316">
        <v>481.0</v>
      </c>
      <c s="64" r="AC316">
        <v>88.0</v>
      </c>
      <c s="64" r="AD316">
        <v>52.0</v>
      </c>
      <c s="64" r="AE316">
        <v>95.0</v>
      </c>
      <c s="64" r="AF316">
        <v>103.0</v>
      </c>
      <c s="64" r="AG316">
        <v>85.0</v>
      </c>
      <c s="64" r="AH316">
        <v>54.0</v>
      </c>
      <c s="64" r="AI316">
        <v>4.0</v>
      </c>
      <c s="64" r="AJ316">
        <v>103.0</v>
      </c>
      <c s="64" r="AK316">
        <v>267.0</v>
      </c>
      <c s="64" r="AL316">
        <v>111.0</v>
      </c>
      <c s="64" r="AM316">
        <v>510.0</v>
      </c>
      <c s="64" r="AN316">
        <v>85.0</v>
      </c>
      <c s="64" r="AO316">
        <v>69.0</v>
      </c>
      <c s="64" r="AP316">
        <v>82.0</v>
      </c>
      <c s="64" r="AQ316">
        <v>87.0</v>
      </c>
      <c s="64" r="AR316">
        <v>102.0</v>
      </c>
      <c s="64" r="AS316">
        <v>80.0</v>
      </c>
      <c s="64" r="AT316">
        <v>5.0</v>
      </c>
      <c s="64" r="AU316">
        <v>112.0</v>
      </c>
      <c s="64" r="AV316">
        <v>251.0</v>
      </c>
      <c s="64" r="AW316">
        <v>147.0</v>
      </c>
      <c s="64" r="AX316">
        <v>812.0</v>
      </c>
      <c s="64" r="AY316">
        <v>80.0</v>
      </c>
      <c s="64" r="AZ316">
        <v>32.0</v>
      </c>
      <c s="64" r="BA316">
        <v>12.0</v>
      </c>
      <c s="64" r="BB316">
        <v>48.0</v>
      </c>
      <c s="64" r="BC316">
        <v>92.0</v>
      </c>
      <c s="64" r="BD316">
        <v>152.0</v>
      </c>
      <c s="64" r="BE316">
        <v>284.0</v>
      </c>
      <c s="64" r="BF316">
        <v>112.0</v>
      </c>
      <c s="64" r="BG316">
        <v>812.0</v>
      </c>
      <c s="64" r="BH316">
        <v>376.0</v>
      </c>
      <c s="64" r="BI316">
        <v>76.0</v>
      </c>
      <c s="64" r="BJ316">
        <v>16.0</v>
      </c>
      <c s="64" r="BK316">
        <v>12.0</v>
      </c>
      <c s="64" r="BL316">
        <v>12.0</v>
      </c>
      <c s="64" r="BM316">
        <v>16.0</v>
      </c>
      <c s="64" r="BN316">
        <v>84.0</v>
      </c>
      <c s="64" r="BO316">
        <v>120.0</v>
      </c>
      <c s="64" r="BP316">
        <v>40.0</v>
      </c>
      <c s="64" r="BQ316">
        <v>436.0</v>
      </c>
      <c s="64" r="BR316">
        <v>4.0</v>
      </c>
      <c s="64" r="BS316">
        <v>16.0</v>
      </c>
      <c s="64" r="BT316">
        <v>0.0</v>
      </c>
      <c s="64" r="BU316">
        <v>36.0</v>
      </c>
      <c s="64" r="BV316">
        <v>76.0</v>
      </c>
      <c s="64" r="BW316">
        <v>68.0</v>
      </c>
      <c s="64" r="BX316">
        <v>164.0</v>
      </c>
      <c s="64" r="BY316">
        <v>72.0</v>
      </c>
      <c s="64" r="BZ316">
        <v>84.0</v>
      </c>
      <c s="64" r="CA316">
        <v>0.0</v>
      </c>
      <c s="64" r="CB316">
        <v>0.0</v>
      </c>
      <c s="64" r="CC316">
        <v>0.0</v>
      </c>
      <c s="64" r="CD316">
        <v>4.0</v>
      </c>
      <c s="64" r="CE316">
        <v>8.0</v>
      </c>
      <c s="64" r="CF316">
        <v>20.0</v>
      </c>
      <c s="64" r="CG316">
        <v>0.0</v>
      </c>
      <c s="64" r="CH316">
        <v>52.0</v>
      </c>
      <c s="64" r="CI316">
        <v>344.0</v>
      </c>
      <c s="64" r="CJ316">
        <v>48.0</v>
      </c>
      <c s="64" r="CK316">
        <v>20.0</v>
      </c>
      <c s="64" r="CL316">
        <v>8.0</v>
      </c>
      <c s="64" r="CM316">
        <v>32.0</v>
      </c>
      <c s="64" r="CN316">
        <v>76.0</v>
      </c>
      <c s="64" r="CO316">
        <v>112.0</v>
      </c>
      <c s="64" r="CP316">
        <v>0.0</v>
      </c>
      <c s="64" r="CQ316">
        <v>48.0</v>
      </c>
      <c s="64" r="CR316">
        <v>384.0</v>
      </c>
      <c s="64" r="CS316">
        <v>32.0</v>
      </c>
      <c s="64" r="CT316">
        <v>12.0</v>
      </c>
      <c s="64" r="CU316">
        <v>4.0</v>
      </c>
      <c s="64" r="CV316">
        <v>12.0</v>
      </c>
      <c s="64" r="CW316">
        <v>8.0</v>
      </c>
      <c s="64" r="CX316">
        <v>20.0</v>
      </c>
      <c s="64" r="CY316">
        <v>284.0</v>
      </c>
      <c s="64" r="CZ316">
        <v>12.0</v>
      </c>
    </row>
    <row customHeight="1" r="317" ht="15.0">
      <c t="s" s="62" r="A317">
        <v>3540</v>
      </c>
      <c t="s" s="62" r="B317">
        <v>3541</v>
      </c>
      <c t="s" s="62" r="C317">
        <v>3542</v>
      </c>
      <c t="s" s="62" r="D317">
        <v>3543</v>
      </c>
      <c t="s" s="62" r="E317">
        <v>3544</v>
      </c>
      <c t="s" s="62" r="F317">
        <v>3545</v>
      </c>
      <c t="s" s="63" r="G317">
        <v>3546</v>
      </c>
      <c t="s" s="62" r="H317">
        <v>3547</v>
      </c>
      <c s="64" r="I317">
        <v>1079.0</v>
      </c>
      <c s="64" r="J317">
        <v>875.0</v>
      </c>
      <c s="64" r="K317">
        <v>864.0</v>
      </c>
      <c s="64" r="L317">
        <v>719.0</v>
      </c>
      <c s="64" r="M317">
        <v>642.0</v>
      </c>
      <c s="64" r="N317">
        <v>621.0</v>
      </c>
      <c s="64" r="O317">
        <v>12.16</v>
      </c>
      <c s="64" r="P317">
        <v>222.587419</v>
      </c>
      <c s="64" r="Q317">
        <v>154.713227999999</v>
      </c>
      <c s="64" r="R317">
        <v>237.559666999999</v>
      </c>
      <c s="64" r="S317">
        <v>228.576317999999</v>
      </c>
      <c s="64" r="T317">
        <v>155.711378</v>
      </c>
      <c s="64" r="U317">
        <v>79.851989</v>
      </c>
      <c s="64" r="V317">
        <v>157.0</v>
      </c>
      <c s="64" r="W317">
        <v>159.0</v>
      </c>
      <c s="64" r="X317">
        <v>216.0</v>
      </c>
      <c s="64" r="Y317">
        <v>162.0</v>
      </c>
      <c s="64" r="Z317">
        <v>113.0</v>
      </c>
      <c s="64" r="AA317">
        <v>68.0</v>
      </c>
      <c s="64" r="AB317">
        <v>559.962072</v>
      </c>
      <c s="64" r="AC317">
        <v>130.757632</v>
      </c>
      <c s="64" r="AD317">
        <v>77.8556889999999</v>
      </c>
      <c s="64" r="AE317">
        <v>112.790933999999</v>
      </c>
      <c s="64" r="AF317">
        <v>118.779833</v>
      </c>
      <c s="64" r="AG317">
        <v>79.851989</v>
      </c>
      <c s="64" r="AH317">
        <v>36.931545</v>
      </c>
      <c s="64" r="AI317">
        <v>2.99445</v>
      </c>
      <c s="64" r="AJ317">
        <v>160.702127999999</v>
      </c>
      <c s="64" r="AK317">
        <v>319.407956</v>
      </c>
      <c s="64" r="AL317">
        <v>79.851989</v>
      </c>
      <c s="64" r="AM317">
        <v>519.037927999999</v>
      </c>
      <c s="64" r="AN317">
        <v>91.8297869999999</v>
      </c>
      <c s="64" r="AO317">
        <v>76.857539</v>
      </c>
      <c s="64" r="AP317">
        <v>124.768733</v>
      </c>
      <c s="64" r="AQ317">
        <v>109.796485</v>
      </c>
      <c s="64" r="AR317">
        <v>75.8593889999999</v>
      </c>
      <c s="64" r="AS317">
        <v>36.931545</v>
      </c>
      <c s="64" r="AT317">
        <v>2.99445</v>
      </c>
      <c s="64" r="AU317">
        <v>117.781684</v>
      </c>
      <c s="64" r="AV317">
        <v>318.409806</v>
      </c>
      <c s="64" r="AW317">
        <v>82.846438</v>
      </c>
      <c s="64" r="AX317">
        <v>842.438483</v>
      </c>
      <c s="64" r="AY317">
        <v>31.9407959999999</v>
      </c>
      <c s="64" r="AZ317">
        <v>39.925994</v>
      </c>
      <c s="64" r="BA317">
        <v>23.955597</v>
      </c>
      <c s="64" r="BB317">
        <v>139.740981</v>
      </c>
      <c s="64" r="BC317">
        <v>163.696576999999</v>
      </c>
      <c s="64" r="BD317">
        <v>139.740981</v>
      </c>
      <c s="64" r="BE317">
        <v>183.659573999999</v>
      </c>
      <c s="64" r="BF317">
        <v>119.777983</v>
      </c>
      <c s="64" r="BG317">
        <v>768.0</v>
      </c>
      <c s="64" r="BH317">
        <v>415.230342</v>
      </c>
      <c s="64" r="BI317">
        <v>23.955597</v>
      </c>
      <c s="64" r="BJ317">
        <v>23.955597</v>
      </c>
      <c s="64" r="BK317">
        <v>19.962997</v>
      </c>
      <c s="64" r="BL317">
        <v>55.8963919999999</v>
      </c>
      <c s="64" r="BM317">
        <v>51.903793</v>
      </c>
      <c s="64" r="BN317">
        <v>95.822387</v>
      </c>
      <c s="64" r="BO317">
        <v>103.807586</v>
      </c>
      <c s="64" r="BP317">
        <v>39.925994</v>
      </c>
      <c s="64" r="BQ317">
        <v>427.208141</v>
      </c>
      <c s="64" r="BR317">
        <v>7.98519899999999</v>
      </c>
      <c s="64" r="BS317">
        <v>15.9703979999999</v>
      </c>
      <c s="64" r="BT317">
        <v>3.99259899999999</v>
      </c>
      <c s="64" r="BU317">
        <v>83.844588</v>
      </c>
      <c s="64" r="BV317">
        <v>111.792784</v>
      </c>
      <c s="64" r="BW317">
        <v>43.9185939999999</v>
      </c>
      <c s="64" r="BX317">
        <v>79.851989</v>
      </c>
      <c s="64" r="BY317">
        <v>79.851989</v>
      </c>
      <c s="64" r="BZ317">
        <v>95.822387</v>
      </c>
      <c s="64" r="CA317">
        <v>3.99259899999999</v>
      </c>
      <c s="64" r="CB317">
        <v>0.0</v>
      </c>
      <c s="64" r="CC317">
        <v>0.0</v>
      </c>
      <c s="64" r="CD317">
        <v>0.0</v>
      </c>
      <c s="64" r="CE317">
        <v>11.977798</v>
      </c>
      <c s="64" r="CF317">
        <v>11.977798</v>
      </c>
      <c s="64" r="CG317">
        <v>0.0</v>
      </c>
      <c s="64" r="CH317">
        <v>67.8741909999999</v>
      </c>
      <c s="64" r="CI317">
        <v>475.119333999999</v>
      </c>
      <c s="64" r="CJ317">
        <v>15.9703979999999</v>
      </c>
      <c s="64" r="CK317">
        <v>27.9481959999999</v>
      </c>
      <c s="64" r="CL317">
        <v>19.962997</v>
      </c>
      <c s="64" r="CM317">
        <v>115.785383999999</v>
      </c>
      <c s="64" r="CN317">
        <v>143.733579999999</v>
      </c>
      <c s="64" r="CO317">
        <v>127.763182</v>
      </c>
      <c s="64" r="CP317">
        <v>3.99259899999999</v>
      </c>
      <c s="64" r="CQ317">
        <v>19.962997</v>
      </c>
      <c s="64" r="CR317">
        <v>271.496761999999</v>
      </c>
      <c s="64" r="CS317">
        <v>11.977798</v>
      </c>
      <c s="64" r="CT317">
        <v>11.977798</v>
      </c>
      <c s="64" r="CU317">
        <v>3.99259899999999</v>
      </c>
      <c s="64" r="CV317">
        <v>23.955597</v>
      </c>
      <c s="64" r="CW317">
        <v>7.98519899999999</v>
      </c>
      <c s="64" r="CX317">
        <v>0.0</v>
      </c>
      <c s="64" r="CY317">
        <v>179.666975</v>
      </c>
      <c s="64" r="CZ317">
        <v>31.9407959999999</v>
      </c>
    </row>
    <row customHeight="1" r="318" ht="15.0">
      <c t="s" s="62" r="A318">
        <v>3548</v>
      </c>
      <c t="s" s="62" r="B318">
        <v>3549</v>
      </c>
      <c t="s" s="62" r="C318">
        <v>3550</v>
      </c>
      <c t="s" s="62" r="D318">
        <v>3551</v>
      </c>
      <c t="s" s="62" r="E318">
        <v>3552</v>
      </c>
      <c t="s" s="62" r="F318">
        <v>3553</v>
      </c>
      <c t="s" s="63" r="G318">
        <v>3554</v>
      </c>
      <c t="s" s="62" r="H318">
        <v>3555</v>
      </c>
      <c s="64" r="I318">
        <v>58025.0</v>
      </c>
      <c s="64" r="J318">
        <v>56151.0</v>
      </c>
      <c s="64" r="K318">
        <v>51055.0</v>
      </c>
      <c s="64" r="L318">
        <v>50267.0</v>
      </c>
      <c s="64" r="M318">
        <v>51360.0</v>
      </c>
      <c s="64" r="N318">
        <v>36986.0</v>
      </c>
      <c s="64" r="O318">
        <v>38.82</v>
      </c>
      <c s="64" r="P318">
        <v>9101.629928</v>
      </c>
      <c s="64" r="Q318">
        <v>14211.317491</v>
      </c>
      <c s="64" r="R318">
        <v>10655.576181</v>
      </c>
      <c s="64" r="S318">
        <v>11586.194165</v>
      </c>
      <c s="64" r="T318">
        <v>7276.65651199999</v>
      </c>
      <c s="64" r="U318">
        <v>5193.625723</v>
      </c>
      <c s="64" r="V318">
        <v>9723.0</v>
      </c>
      <c s="64" r="W318">
        <v>14586.0</v>
      </c>
      <c s="64" r="X318">
        <v>11888.0</v>
      </c>
      <c s="64" r="Y318">
        <v>9893.0</v>
      </c>
      <c s="64" r="Z318">
        <v>6600.0</v>
      </c>
      <c s="64" r="AA318">
        <v>3461.0</v>
      </c>
      <c s="64" r="AB318">
        <v>27384.403266</v>
      </c>
      <c s="64" r="AC318">
        <v>4660.81909199999</v>
      </c>
      <c s="64" r="AD318">
        <v>6867.84169</v>
      </c>
      <c s="64" r="AE318">
        <v>5288.34504699999</v>
      </c>
      <c s="64" r="AF318">
        <v>5353.99422099999</v>
      </c>
      <c s="64" r="AG318">
        <v>3363.28238199999</v>
      </c>
      <c s="64" r="AH318">
        <v>1715.031731</v>
      </c>
      <c s="64" r="AI318">
        <v>135.089102</v>
      </c>
      <c s="64" r="AJ318">
        <v>6924.431139</v>
      </c>
      <c s="64" r="AK318">
        <v>16718.923435</v>
      </c>
      <c s="64" r="AL318">
        <v>3741.048691</v>
      </c>
      <c s="64" r="AM318">
        <v>30640.5967339999</v>
      </c>
      <c s="64" r="AN318">
        <v>4440.81083599999</v>
      </c>
      <c s="64" r="AO318">
        <v>7343.47580099999</v>
      </c>
      <c s="64" r="AP318">
        <v>5367.231133</v>
      </c>
      <c s="64" r="AQ318">
        <v>6232.199945</v>
      </c>
      <c s="64" r="AR318">
        <v>3913.37413</v>
      </c>
      <c s="64" r="AS318">
        <v>2983.729194</v>
      </c>
      <c s="64" r="AT318">
        <v>359.775695999999</v>
      </c>
      <c s="64" r="AU318">
        <v>6824.445491</v>
      </c>
      <c s="64" r="AV318">
        <v>18323.298346</v>
      </c>
      <c s="64" r="AW318">
        <v>5492.85289699999</v>
      </c>
      <c s="64" r="AX318">
        <v>48930.1171449999</v>
      </c>
      <c s="64" r="AY318">
        <v>25.9552289999999</v>
      </c>
      <c s="64" r="AZ318">
        <v>1286.548599</v>
      </c>
      <c s="64" r="BA318">
        <v>5770.80697599999</v>
      </c>
      <c s="64" r="BB318">
        <v>7497.456868</v>
      </c>
      <c s="64" r="BC318">
        <v>7514.03550799999</v>
      </c>
      <c s="64" r="BD318">
        <v>4470.335009</v>
      </c>
      <c s="64" r="BE318">
        <v>11451.308964</v>
      </c>
      <c s="64" r="BF318">
        <v>10913.669993</v>
      </c>
      <c s="64" r="BG318">
        <v>46721.0</v>
      </c>
      <c s="64" r="BH318">
        <v>22703.223676</v>
      </c>
      <c s="64" r="BI318">
        <v>21.006891</v>
      </c>
      <c s="64" r="BJ318">
        <v>959.104215999999</v>
      </c>
      <c s="64" r="BK318">
        <v>3568.259114</v>
      </c>
      <c s="64" r="BL318">
        <v>3262.71612899999</v>
      </c>
      <c s="64" r="BM318">
        <v>1838.711963</v>
      </c>
      <c s="64" r="BN318">
        <v>3628.45035199999</v>
      </c>
      <c s="64" r="BO318">
        <v>5044.69530899999</v>
      </c>
      <c s="64" r="BP318">
        <v>4380.27970199999</v>
      </c>
      <c s="64" r="BQ318">
        <v>26226.8934679999</v>
      </c>
      <c s="64" r="BR318">
        <v>4.94833799999999</v>
      </c>
      <c s="64" r="BS318">
        <v>327.444383</v>
      </c>
      <c s="64" r="BT318">
        <v>2202.54786199999</v>
      </c>
      <c s="64" r="BU318">
        <v>4234.74073899999</v>
      </c>
      <c s="64" r="BV318">
        <v>5675.32354399999</v>
      </c>
      <c s="64" r="BW318">
        <v>841.884656999999</v>
      </c>
      <c s="64" r="BX318">
        <v>6406.61365399999</v>
      </c>
      <c s="64" r="BY318">
        <v>6533.39029099999</v>
      </c>
      <c s="64" r="BZ318">
        <v>10320.708145</v>
      </c>
      <c s="64" r="CA318">
        <v>0.0</v>
      </c>
      <c s="64" r="CB318">
        <v>46.933787</v>
      </c>
      <c s="64" r="CC318">
        <v>231.666159999999</v>
      </c>
      <c s="64" r="CD318">
        <v>683.936791999999</v>
      </c>
      <c s="64" r="CE318">
        <v>1175.68844399999</v>
      </c>
      <c s="64" r="CF318">
        <v>811.146982999999</v>
      </c>
      <c s="64" r="CG318">
        <v>0.0</v>
      </c>
      <c s="64" r="CH318">
        <v>7371.335979</v>
      </c>
      <c s="64" r="CI318">
        <v>22423.7597339999</v>
      </c>
      <c s="64" r="CJ318">
        <v>18.257145</v>
      </c>
      <c s="64" r="CK318">
        <v>965.963071</v>
      </c>
      <c s="64" r="CL318">
        <v>4573.86859399999</v>
      </c>
      <c s="64" r="CM318">
        <v>5845.24948299999</v>
      </c>
      <c s="64" r="CN318">
        <v>5385.946836</v>
      </c>
      <c s="64" r="CO318">
        <v>3193.664376</v>
      </c>
      <c s="64" r="CP318">
        <v>116.361759</v>
      </c>
      <c s="64" r="CQ318">
        <v>2324.448471</v>
      </c>
      <c s="64" r="CR318">
        <v>16185.649266</v>
      </c>
      <c s="64" r="CS318">
        <v>7.69808399999999</v>
      </c>
      <c s="64" r="CT318">
        <v>273.651741</v>
      </c>
      <c s="64" r="CU318">
        <v>965.272222</v>
      </c>
      <c s="64" r="CV318">
        <v>968.270593999999</v>
      </c>
      <c s="64" r="CW318">
        <v>952.400227999999</v>
      </c>
      <c s="64" r="CX318">
        <v>465.523649999999</v>
      </c>
      <c s="64" r="CY318">
        <v>11334.947205</v>
      </c>
      <c s="64" r="CZ318">
        <v>1217.885542</v>
      </c>
    </row>
    <row customHeight="1" r="319" ht="15.0">
      <c t="s" s="62" r="A319">
        <v>3556</v>
      </c>
      <c t="s" s="62" r="B319">
        <v>3557</v>
      </c>
      <c t="s" s="62" r="C319">
        <v>3558</v>
      </c>
      <c t="s" s="62" r="D319">
        <v>3559</v>
      </c>
      <c t="s" s="62" r="E319">
        <v>3560</v>
      </c>
      <c t="s" s="62" r="F319">
        <v>3561</v>
      </c>
      <c t="s" s="63" r="G319">
        <v>3562</v>
      </c>
      <c t="s" s="62" r="H319">
        <v>3563</v>
      </c>
      <c s="64" r="I319">
        <v>476.0</v>
      </c>
      <c s="64" r="J319">
        <v>466.0</v>
      </c>
      <c s="64" r="K319">
        <v>471.0</v>
      </c>
      <c s="64" r="L319">
        <v>490.0</v>
      </c>
      <c s="64" r="M319">
        <v>534.0</v>
      </c>
      <c s="64" r="N319">
        <v>576.0</v>
      </c>
      <c s="64" r="O319">
        <v>7.78</v>
      </c>
      <c s="64" r="P319">
        <v>75.7163039999999</v>
      </c>
      <c s="64" r="Q319">
        <v>58.464488</v>
      </c>
      <c s="64" r="R319">
        <v>71.8825669999999</v>
      </c>
      <c s="64" r="S319">
        <v>99.4673039999999</v>
      </c>
      <c s="64" r="T319">
        <v>109.384827</v>
      </c>
      <c s="64" r="U319">
        <v>61.08451</v>
      </c>
      <c s="64" r="V319">
        <v>69.0</v>
      </c>
      <c s="64" r="W319">
        <v>58.0</v>
      </c>
      <c s="64" r="X319">
        <v>96.0</v>
      </c>
      <c s="64" r="Y319">
        <v>82.0</v>
      </c>
      <c s="64" r="Z319">
        <v>83.0</v>
      </c>
      <c s="64" r="AA319">
        <v>78.0</v>
      </c>
      <c s="64" r="AB319">
        <v>231.603587</v>
      </c>
      <c s="64" r="AC319">
        <v>33.5451979999999</v>
      </c>
      <c s="64" r="AD319">
        <v>26.836158</v>
      </c>
      <c s="64" r="AE319">
        <v>40.254238</v>
      </c>
      <c s="64" r="AF319">
        <v>54.379787</v>
      </c>
      <c s="64" r="AG319">
        <v>55.71251</v>
      </c>
      <c s="64" r="AH319">
        <v>20.2093349999999</v>
      </c>
      <c s="64" r="AI319">
        <v>0.666362</v>
      </c>
      <c s="64" r="AJ319">
        <v>46.9632769999999</v>
      </c>
      <c s="64" r="AK319">
        <v>132.428356</v>
      </c>
      <c s="64" r="AL319">
        <v>52.211953</v>
      </c>
      <c s="64" r="AM319">
        <v>244.396413</v>
      </c>
      <c s="64" r="AN319">
        <v>42.171106</v>
      </c>
      <c s="64" r="AO319">
        <v>31.6283299999999</v>
      </c>
      <c s="64" r="AP319">
        <v>31.6283299999999</v>
      </c>
      <c s="64" r="AQ319">
        <v>45.0875169999999</v>
      </c>
      <c s="64" r="AR319">
        <v>53.672317</v>
      </c>
      <c s="64" r="AS319">
        <v>35.7087149999999</v>
      </c>
      <c s="64" r="AT319">
        <v>4.500098</v>
      </c>
      <c s="64" r="AU319">
        <v>50.7970139999999</v>
      </c>
      <c s="64" r="AV319">
        <v>125.595992</v>
      </c>
      <c s="64" r="AW319">
        <v>68.0034059999999</v>
      </c>
      <c s="64" r="AX319">
        <v>392.867186</v>
      </c>
      <c s="64" r="AY319">
        <v>26.836158</v>
      </c>
      <c s="64" r="AZ319">
        <v>26.836158</v>
      </c>
      <c s="64" r="BA319">
        <v>14.166657</v>
      </c>
      <c s="64" r="BB319">
        <v>34.503632</v>
      </c>
      <c s="64" r="BC319">
        <v>34.503632</v>
      </c>
      <c s="64" r="BD319">
        <v>72.841002</v>
      </c>
      <c s="64" r="BE319">
        <v>152.510051</v>
      </c>
      <c s="64" r="BF319">
        <v>30.669895</v>
      </c>
      <c s="64" r="BG319">
        <v>400.0</v>
      </c>
      <c s="64" r="BH319">
        <v>202.019766</v>
      </c>
      <c s="64" r="BI319">
        <v>19.168685</v>
      </c>
      <c s="64" r="BJ319">
        <v>23.0024219999999</v>
      </c>
      <c s="64" r="BK319">
        <v>2.665446</v>
      </c>
      <c s="64" r="BL319">
        <v>11.501211</v>
      </c>
      <c s="64" r="BM319">
        <v>7.667474</v>
      </c>
      <c s="64" r="BN319">
        <v>61.3397909999999</v>
      </c>
      <c s="64" r="BO319">
        <v>65.173528</v>
      </c>
      <c s="64" r="BP319">
        <v>11.501211</v>
      </c>
      <c s="64" r="BQ319">
        <v>190.84742</v>
      </c>
      <c s="64" r="BR319">
        <v>7.667474</v>
      </c>
      <c s="64" r="BS319">
        <v>3.833737</v>
      </c>
      <c s="64" r="BT319">
        <v>11.501211</v>
      </c>
      <c s="64" r="BU319">
        <v>23.0024219999999</v>
      </c>
      <c s="64" r="BV319">
        <v>26.836158</v>
      </c>
      <c s="64" r="BW319">
        <v>11.501211</v>
      </c>
      <c s="64" r="BX319">
        <v>87.336523</v>
      </c>
      <c s="64" r="BY319">
        <v>19.168685</v>
      </c>
      <c s="64" r="BZ319">
        <v>38.337369</v>
      </c>
      <c s="64" r="CA319">
        <v>0.0</v>
      </c>
      <c s="64" r="CB319">
        <v>0.0</v>
      </c>
      <c s="64" r="CC319">
        <v>0.0</v>
      </c>
      <c s="64" r="CD319">
        <v>0.0</v>
      </c>
      <c s="64" r="CE319">
        <v>3.833737</v>
      </c>
      <c s="64" r="CF319">
        <v>19.168685</v>
      </c>
      <c s="64" r="CG319">
        <v>0.0</v>
      </c>
      <c s="64" r="CH319">
        <v>15.334948</v>
      </c>
      <c s="64" r="CI319">
        <v>149.515739999999</v>
      </c>
      <c s="64" r="CJ319">
        <v>7.667474</v>
      </c>
      <c s="64" r="CK319">
        <v>19.168685</v>
      </c>
      <c s="64" r="CL319">
        <v>3.833737</v>
      </c>
      <c s="64" r="CM319">
        <v>34.503632</v>
      </c>
      <c s="64" r="CN319">
        <v>30.669895</v>
      </c>
      <c s="64" r="CO319">
        <v>46.004843</v>
      </c>
      <c s="64" r="CP319">
        <v>0.0</v>
      </c>
      <c s="64" r="CQ319">
        <v>7.667474</v>
      </c>
      <c s="64" r="CR319">
        <v>205.014076999999</v>
      </c>
      <c s="64" r="CS319">
        <v>19.168685</v>
      </c>
      <c s="64" r="CT319">
        <v>7.667474</v>
      </c>
      <c s="64" r="CU319">
        <v>10.33292</v>
      </c>
      <c s="64" r="CV319">
        <v>0.0</v>
      </c>
      <c s="64" r="CW319">
        <v>0.0</v>
      </c>
      <c s="64" r="CX319">
        <v>7.667474</v>
      </c>
      <c s="64" r="CY319">
        <v>152.510051</v>
      </c>
      <c s="64" r="CZ319">
        <v>7.667474</v>
      </c>
    </row>
    <row customHeight="1" r="320" ht="15.0">
      <c t="s" s="62" r="A320">
        <v>3564</v>
      </c>
      <c t="s" s="62" r="B320">
        <v>3565</v>
      </c>
      <c t="s" s="62" r="C320">
        <v>3566</v>
      </c>
      <c t="s" s="62" r="D320">
        <v>3567</v>
      </c>
      <c t="s" s="62" r="E320">
        <v>3568</v>
      </c>
      <c t="s" s="62" r="F320">
        <v>3569</v>
      </c>
      <c t="s" s="63" r="G320">
        <v>3570</v>
      </c>
      <c t="s" s="62" r="H320">
        <v>3571</v>
      </c>
      <c s="64" r="I320">
        <v>706.0</v>
      </c>
      <c s="64" r="J320">
        <v>551.0</v>
      </c>
      <c s="64" r="K320">
        <v>565.0</v>
      </c>
      <c s="64" r="L320">
        <v>489.0</v>
      </c>
      <c s="64" r="M320">
        <v>503.0</v>
      </c>
      <c s="64" r="N320">
        <v>530.0</v>
      </c>
      <c s="64" r="O320">
        <v>14.32</v>
      </c>
      <c s="64" r="P320">
        <v>172.45014</v>
      </c>
      <c s="64" r="Q320">
        <v>98.6558919999999</v>
      </c>
      <c s="64" r="R320">
        <v>169.534882</v>
      </c>
      <c s="64" r="S320">
        <v>156.167127999999</v>
      </c>
      <c s="64" r="T320">
        <v>68.0055179999999</v>
      </c>
      <c s="64" r="U320">
        <v>41.1864399999999</v>
      </c>
      <c s="64" r="V320">
        <v>110.0</v>
      </c>
      <c s="64" r="W320">
        <v>93.0</v>
      </c>
      <c s="64" r="X320">
        <v>137.0</v>
      </c>
      <c s="64" r="Y320">
        <v>100.0</v>
      </c>
      <c s="64" r="Z320">
        <v>93.0</v>
      </c>
      <c s="64" r="AA320">
        <v>18.0</v>
      </c>
      <c s="64" r="AB320">
        <v>358.309818</v>
      </c>
      <c s="64" r="AC320">
        <v>83.3724899999999</v>
      </c>
      <c s="64" r="AD320">
        <v>52.680331</v>
      </c>
      <c s="64" r="AE320">
        <v>88.119826</v>
      </c>
      <c s="64" r="AF320">
        <v>74.7520719999999</v>
      </c>
      <c s="64" r="AG320">
        <v>33.523847</v>
      </c>
      <c s="64" r="AH320">
        <v>24.9034289999999</v>
      </c>
      <c s="64" r="AI320">
        <v>0.957824</v>
      </c>
      <c s="64" r="AJ320">
        <v>100.613325</v>
      </c>
      <c s="64" r="AK320">
        <v>216.510053</v>
      </c>
      <c s="64" r="AL320">
        <v>41.1864399999999</v>
      </c>
      <c s="64" r="AM320">
        <v>347.690181999999</v>
      </c>
      <c s="64" r="AN320">
        <v>89.07765</v>
      </c>
      <c s="64" r="AO320">
        <v>45.9755609999999</v>
      </c>
      <c s="64" r="AP320">
        <v>81.415056</v>
      </c>
      <c s="64" r="AQ320">
        <v>81.415056</v>
      </c>
      <c s="64" r="AR320">
        <v>34.4816709999999</v>
      </c>
      <c s="64" r="AS320">
        <v>15.325187</v>
      </c>
      <c s="64" r="AT320">
        <v>0.0</v>
      </c>
      <c s="64" r="AU320">
        <v>104.402837</v>
      </c>
      <c s="64" r="AV320">
        <v>209.763498</v>
      </c>
      <c s="64" r="AW320">
        <v>33.523847</v>
      </c>
      <c s="64" r="AX320">
        <v>570.863218999999</v>
      </c>
      <c s="64" r="AY320">
        <v>26.819077</v>
      </c>
      <c s="64" r="AZ320">
        <v>22.9877809999999</v>
      </c>
      <c s="64" r="BA320">
        <v>11.49389</v>
      </c>
      <c s="64" r="BB320">
        <v>68.9633419999999</v>
      </c>
      <c s="64" r="BC320">
        <v>103.445013</v>
      </c>
      <c s="64" r="BD320">
        <v>130.26409</v>
      </c>
      <c s="64" r="BE320">
        <v>111.107606</v>
      </c>
      <c s="64" r="BF320">
        <v>95.782419</v>
      </c>
      <c s="64" r="BG320">
        <v>416.0</v>
      </c>
      <c s="64" r="BH320">
        <v>291.178555</v>
      </c>
      <c s="64" r="BI320">
        <v>15.325187</v>
      </c>
      <c s="64" r="BJ320">
        <v>19.1564839999999</v>
      </c>
      <c s="64" r="BK320">
        <v>7.662594</v>
      </c>
      <c s="64" r="BL320">
        <v>30.6503739999999</v>
      </c>
      <c s="64" r="BM320">
        <v>19.1564839999999</v>
      </c>
      <c s="64" r="BN320">
        <v>99.6137159999999</v>
      </c>
      <c s="64" r="BO320">
        <v>61.3007479999999</v>
      </c>
      <c s="64" r="BP320">
        <v>38.3129679999999</v>
      </c>
      <c s="64" r="BQ320">
        <v>279.684664</v>
      </c>
      <c s="64" r="BR320">
        <v>11.49389</v>
      </c>
      <c s="64" r="BS320">
        <v>3.831297</v>
      </c>
      <c s="64" r="BT320">
        <v>3.831297</v>
      </c>
      <c s="64" r="BU320">
        <v>38.3129679999999</v>
      </c>
      <c s="64" r="BV320">
        <v>84.2885289999999</v>
      </c>
      <c s="64" r="BW320">
        <v>30.6503739999999</v>
      </c>
      <c s="64" r="BX320">
        <v>49.8068579999999</v>
      </c>
      <c s="64" r="BY320">
        <v>57.4694519999999</v>
      </c>
      <c s="64" r="BZ320">
        <v>91.9511219999999</v>
      </c>
      <c s="64" r="CA320">
        <v>0.0</v>
      </c>
      <c s="64" r="CB320">
        <v>0.0</v>
      </c>
      <c s="64" r="CC320">
        <v>0.0</v>
      </c>
      <c s="64" r="CD320">
        <v>0.0</v>
      </c>
      <c s="64" r="CE320">
        <v>19.1564839999999</v>
      </c>
      <c s="64" r="CF320">
        <v>15.325187</v>
      </c>
      <c s="64" r="CG320">
        <v>0.0</v>
      </c>
      <c s="64" r="CH320">
        <v>57.4694519999999</v>
      </c>
      <c s="64" r="CI320">
        <v>298.841147999999</v>
      </c>
      <c s="64" r="CJ320">
        <v>22.9877809999999</v>
      </c>
      <c s="64" r="CK320">
        <v>22.9877809999999</v>
      </c>
      <c s="64" r="CL320">
        <v>7.662594</v>
      </c>
      <c s="64" r="CM320">
        <v>57.4694519999999</v>
      </c>
      <c s="64" r="CN320">
        <v>65.132045</v>
      </c>
      <c s="64" r="CO320">
        <v>95.782419</v>
      </c>
      <c s="64" r="CP320">
        <v>0.0</v>
      </c>
      <c s="64" r="CQ320">
        <v>26.819077</v>
      </c>
      <c s="64" r="CR320">
        <v>180.070947999999</v>
      </c>
      <c s="64" r="CS320">
        <v>3.831297</v>
      </c>
      <c s="64" r="CT320">
        <v>0.0</v>
      </c>
      <c s="64" r="CU320">
        <v>3.831297</v>
      </c>
      <c s="64" r="CV320">
        <v>11.49389</v>
      </c>
      <c s="64" r="CW320">
        <v>19.1564839999999</v>
      </c>
      <c s="64" r="CX320">
        <v>19.1564839999999</v>
      </c>
      <c s="64" r="CY320">
        <v>111.107606</v>
      </c>
      <c s="64" r="CZ320">
        <v>11.49389</v>
      </c>
    </row>
    <row customHeight="1" r="321" ht="15.0">
      <c t="s" s="62" r="A321">
        <v>3572</v>
      </c>
      <c t="s" s="62" r="B321">
        <v>3573</v>
      </c>
      <c t="s" s="62" r="C321">
        <v>3574</v>
      </c>
      <c t="s" s="62" r="D321">
        <v>3575</v>
      </c>
      <c t="s" s="62" r="E321">
        <v>3576</v>
      </c>
      <c t="s" s="62" r="F321">
        <v>3577</v>
      </c>
      <c t="s" s="63" r="G321">
        <v>3578</v>
      </c>
      <c t="s" s="62" r="H321">
        <v>3579</v>
      </c>
      <c s="64" r="I321">
        <v>1760.0</v>
      </c>
      <c s="64" r="J321">
        <v>1397.0</v>
      </c>
      <c s="64" r="K321">
        <v>1039.0</v>
      </c>
      <c s="64" r="L321">
        <v>879.0</v>
      </c>
      <c s="64" r="M321">
        <v>598.0</v>
      </c>
      <c s="64" r="N321">
        <v>596.0</v>
      </c>
      <c s="64" r="O321">
        <v>10.98</v>
      </c>
      <c s="64" r="P321">
        <v>413.741326</v>
      </c>
      <c s="64" r="Q321">
        <v>244.991792</v>
      </c>
      <c s="64" r="R321">
        <v>460.503244</v>
      </c>
      <c s="64" r="S321">
        <v>310.051852999999</v>
      </c>
      <c s="64" r="T321">
        <v>208.395508</v>
      </c>
      <c s="64" r="U321">
        <v>122.316276</v>
      </c>
      <c s="64" r="V321">
        <v>305.0</v>
      </c>
      <c s="64" r="W321">
        <v>257.0</v>
      </c>
      <c s="64" r="X321">
        <v>347.0</v>
      </c>
      <c s="64" r="Y321">
        <v>247.0</v>
      </c>
      <c s="64" r="Z321">
        <v>141.0</v>
      </c>
      <c s="64" r="AA321">
        <v>100.0</v>
      </c>
      <c s="64" r="AB321">
        <v>877.146852999999</v>
      </c>
      <c s="64" r="AC321">
        <v>217.544579</v>
      </c>
      <c s="64" r="AD321">
        <v>135.202938999999</v>
      </c>
      <c s="64" r="AE321">
        <v>218.561142999999</v>
      </c>
      <c s="64" r="AF321">
        <v>158.583899</v>
      </c>
      <c s="64" r="AG321">
        <v>106.739163</v>
      </c>
      <c s="64" r="AH321">
        <v>37.481819</v>
      </c>
      <c s="64" r="AI321">
        <v>3.033312</v>
      </c>
      <c s="64" r="AJ321">
        <v>283.621203999999</v>
      </c>
      <c s="64" r="AK321">
        <v>488.967020999999</v>
      </c>
      <c s="64" r="AL321">
        <v>104.558628</v>
      </c>
      <c s="64" r="AM321">
        <v>882.853147</v>
      </c>
      <c s="64" r="AN321">
        <v>196.196746999999</v>
      </c>
      <c s="64" r="AO321">
        <v>109.788853</v>
      </c>
      <c s="64" r="AP321">
        <v>241.942102</v>
      </c>
      <c s="64" r="AQ321">
        <v>151.467954999999</v>
      </c>
      <c s="64" r="AR321">
        <v>101.656345</v>
      </c>
      <c s="64" r="AS321">
        <v>60.6989919999999</v>
      </c>
      <c s="64" r="AT321">
        <v>21.102153</v>
      </c>
      <c s="64" r="AU321">
        <v>243.975229</v>
      </c>
      <c s="64" r="AV321">
        <v>501.165782999999</v>
      </c>
      <c s="64" r="AW321">
        <v>137.712135999999</v>
      </c>
      <c s="64" r="AX321">
        <v>1341.1431</v>
      </c>
      <c s="64" r="AY321">
        <v>20.3312689999999</v>
      </c>
      <c s="64" r="AZ321">
        <v>52.8613</v>
      </c>
      <c s="64" r="BA321">
        <v>44.7287919999999</v>
      </c>
      <c s="64" r="BB321">
        <v>182.981422</v>
      </c>
      <c s="64" r="BC321">
        <v>272.439006</v>
      </c>
      <c s="64" r="BD321">
        <v>239.908975</v>
      </c>
      <c s="64" r="BE321">
        <v>324.776189999999</v>
      </c>
      <c s="64" r="BF321">
        <v>203.116147</v>
      </c>
      <c s="64" r="BG321">
        <v>1100.0</v>
      </c>
      <c s="64" r="BH321">
        <v>666.669082</v>
      </c>
      <c s="64" r="BI321">
        <v>8.13250799999999</v>
      </c>
      <c s="64" r="BJ321">
        <v>36.5962839999999</v>
      </c>
      <c s="64" r="BK321">
        <v>36.5962839999999</v>
      </c>
      <c s="64" r="BL321">
        <v>97.5900919999999</v>
      </c>
      <c s="64" r="BM321">
        <v>48.7950459999999</v>
      </c>
      <c s="64" r="BN321">
        <v>191.113929</v>
      </c>
      <c s="64" r="BO321">
        <v>166.519862999999</v>
      </c>
      <c s="64" r="BP321">
        <v>81.3250759999999</v>
      </c>
      <c s="64" r="BQ321">
        <v>674.474018</v>
      </c>
      <c s="64" r="BR321">
        <v>12.1987609999999</v>
      </c>
      <c s="64" r="BS321">
        <v>16.2650149999999</v>
      </c>
      <c s="64" r="BT321">
        <v>8.13250799999999</v>
      </c>
      <c s="64" r="BU321">
        <v>85.3913299999999</v>
      </c>
      <c s="64" r="BV321">
        <v>223.643959999999</v>
      </c>
      <c s="64" r="BW321">
        <v>48.7950459999999</v>
      </c>
      <c s="64" r="BX321">
        <v>158.256327</v>
      </c>
      <c s="64" r="BY321">
        <v>121.791071</v>
      </c>
      <c s="64" r="BZ321">
        <v>142.318883</v>
      </c>
      <c s="64" r="CA321">
        <v>0.0</v>
      </c>
      <c s="64" r="CB321">
        <v>0.0</v>
      </c>
      <c s="64" r="CC321">
        <v>0.0</v>
      </c>
      <c s="64" r="CD321">
        <v>8.13250799999999</v>
      </c>
      <c s="64" r="CE321">
        <v>24.397523</v>
      </c>
      <c s="64" r="CF321">
        <v>24.397523</v>
      </c>
      <c s="64" r="CG321">
        <v>0.0</v>
      </c>
      <c s="64" r="CH321">
        <v>85.3913299999999</v>
      </c>
      <c s="64" r="CI321">
        <v>768.521971</v>
      </c>
      <c s="64" r="CJ321">
        <v>16.2650149999999</v>
      </c>
      <c s="64" r="CK321">
        <v>44.7287919999999</v>
      </c>
      <c s="64" r="CL321">
        <v>44.7287919999999</v>
      </c>
      <c s="64" r="CM321">
        <v>166.716406</v>
      </c>
      <c s="64" r="CN321">
        <v>227.710214</v>
      </c>
      <c s="64" r="CO321">
        <v>195.180183</v>
      </c>
      <c s="64" r="CP321">
        <v>0.0</v>
      </c>
      <c s="64" r="CQ321">
        <v>73.192569</v>
      </c>
      <c s="64" r="CR321">
        <v>430.302246</v>
      </c>
      <c s="64" r="CS321">
        <v>4.06625399999999</v>
      </c>
      <c s="64" r="CT321">
        <v>8.13250799999999</v>
      </c>
      <c s="64" r="CU321">
        <v>0.0</v>
      </c>
      <c s="64" r="CV321">
        <v>8.13250799999999</v>
      </c>
      <c s="64" r="CW321">
        <v>20.3312689999999</v>
      </c>
      <c s="64" r="CX321">
        <v>20.3312689999999</v>
      </c>
      <c s="64" r="CY321">
        <v>324.776189999999</v>
      </c>
      <c s="64" r="CZ321">
        <v>44.532249</v>
      </c>
    </row>
    <row customHeight="1" r="322" ht="15.0">
      <c t="s" s="62" r="A322">
        <v>3580</v>
      </c>
      <c t="s" s="62" r="B322">
        <v>3581</v>
      </c>
      <c t="s" s="62" r="C322">
        <v>3582</v>
      </c>
      <c t="s" s="62" r="D322">
        <v>3583</v>
      </c>
      <c t="s" s="62" r="E322">
        <v>3584</v>
      </c>
      <c t="s" s="62" r="F322">
        <v>3585</v>
      </c>
      <c t="s" s="63" r="G322">
        <v>3586</v>
      </c>
      <c t="s" s="62" r="H322">
        <v>3587</v>
      </c>
      <c s="64" r="I322">
        <v>5570.0</v>
      </c>
      <c s="64" r="J322">
        <v>5375.0</v>
      </c>
      <c s="64" r="K322">
        <v>5078.0</v>
      </c>
      <c s="64" r="L322">
        <v>3481.0</v>
      </c>
      <c s="64" r="M322">
        <v>1948.0</v>
      </c>
      <c s="64" r="N322">
        <v>1144.0</v>
      </c>
      <c s="64" r="O322">
        <v>30.12</v>
      </c>
      <c s="64" r="P322">
        <v>1121.10617099999</v>
      </c>
      <c s="64" r="Q322">
        <v>820.441938</v>
      </c>
      <c s="64" r="R322">
        <v>1132.946472</v>
      </c>
      <c s="64" r="S322">
        <v>1391.59922</v>
      </c>
      <c s="64" r="T322">
        <v>840.70438</v>
      </c>
      <c s="64" r="U322">
        <v>263.20182</v>
      </c>
      <c s="64" r="V322">
        <v>1139.0</v>
      </c>
      <c s="64" r="W322">
        <v>967.0</v>
      </c>
      <c s="64" r="X322">
        <v>1376.0</v>
      </c>
      <c s="64" r="Y322">
        <v>1269.0</v>
      </c>
      <c s="64" r="Z322">
        <v>471.0</v>
      </c>
      <c s="64" r="AA322">
        <v>153.0</v>
      </c>
      <c s="64" r="AB322">
        <v>2767.58183999999</v>
      </c>
      <c s="64" r="AC322">
        <v>561.387414</v>
      </c>
      <c s="64" r="AD322">
        <v>433.067242</v>
      </c>
      <c s="64" r="AE322">
        <v>553.215771</v>
      </c>
      <c s="64" r="AF322">
        <v>672.281464</v>
      </c>
      <c s="64" r="AG322">
        <v>446.741871</v>
      </c>
      <c s="64" r="AH322">
        <v>97.21942</v>
      </c>
      <c s="64" r="AI322">
        <v>3.668657</v>
      </c>
      <c s="64" r="AJ322">
        <v>728.311325</v>
      </c>
      <c s="64" r="AK322">
        <v>1732.93762399999</v>
      </c>
      <c s="64" r="AL322">
        <v>306.332891</v>
      </c>
      <c s="64" r="AM322">
        <v>2802.41816</v>
      </c>
      <c s="64" r="AN322">
        <v>559.718756999999</v>
      </c>
      <c s="64" r="AO322">
        <v>387.374695999999</v>
      </c>
      <c s="64" r="AP322">
        <v>579.730700999999</v>
      </c>
      <c s="64" r="AQ322">
        <v>719.317755</v>
      </c>
      <c s="64" r="AR322">
        <v>393.962508</v>
      </c>
      <c s="64" r="AS322">
        <v>142.96303</v>
      </c>
      <c s="64" r="AT322">
        <v>19.3507129999999</v>
      </c>
      <c s="64" r="AU322">
        <v>695.624750999999</v>
      </c>
      <c s="64" r="AV322">
        <v>1754.37714499999</v>
      </c>
      <c s="64" r="AW322">
        <v>352.416264</v>
      </c>
      <c s="64" r="AX322">
        <v>4451.117073</v>
      </c>
      <c s="64" r="AY322">
        <v>7.337315</v>
      </c>
      <c s="64" r="AZ322">
        <v>223.788099999999</v>
      </c>
      <c s="64" r="BA322">
        <v>465.919487</v>
      </c>
      <c s="64" r="BB322">
        <v>920.833001999999</v>
      </c>
      <c s="64" r="BC322">
        <v>829.116567</v>
      </c>
      <c s="64" r="BD322">
        <v>495.268746</v>
      </c>
      <c s="64" r="BE322">
        <v>965.892564999999</v>
      </c>
      <c s="64" r="BF322">
        <v>542.961291999999</v>
      </c>
      <c s="64" r="BG322">
        <v>4176.0</v>
      </c>
      <c s="64" r="BH322">
        <v>2252.555629</v>
      </c>
      <c s="64" r="BI322">
        <v>3.668657</v>
      </c>
      <c s="64" r="BJ322">
        <v>172.426897</v>
      </c>
      <c s="64" r="BK322">
        <v>275.149302999999</v>
      </c>
      <c s="64" r="BL322">
        <v>425.564256</v>
      </c>
      <c s="64" r="BM322">
        <v>187.101526</v>
      </c>
      <c s="64" r="BN322">
        <v>447.576199999999</v>
      </c>
      <c s="64" r="BO322">
        <v>506.274718</v>
      </c>
      <c s="64" r="BP322">
        <v>234.794072</v>
      </c>
      <c s="64" r="BQ322">
        <v>2198.561443</v>
      </c>
      <c s="64" r="BR322">
        <v>3.668657</v>
      </c>
      <c s="64" r="BS322">
        <v>51.361203</v>
      </c>
      <c s="64" r="BT322">
        <v>190.770184</v>
      </c>
      <c s="64" r="BU322">
        <v>495.268746</v>
      </c>
      <c s="64" r="BV322">
        <v>642.015041</v>
      </c>
      <c s="64" r="BW322">
        <v>47.692546</v>
      </c>
      <c s="64" r="BX322">
        <v>459.617846999999</v>
      </c>
      <c s="64" r="BY322">
        <v>308.167219999999</v>
      </c>
      <c s="64" r="BZ322">
        <v>553.967264</v>
      </c>
      <c s="64" r="CA322">
        <v>0.0</v>
      </c>
      <c s="64" r="CB322">
        <v>3.668657</v>
      </c>
      <c s="64" r="CC322">
        <v>3.668657</v>
      </c>
      <c s="64" r="CD322">
        <v>58.698518</v>
      </c>
      <c s="64" r="CE322">
        <v>69.70449</v>
      </c>
      <c s="64" r="CF322">
        <v>88.0477769999999</v>
      </c>
      <c s="64" r="CG322">
        <v>0.0</v>
      </c>
      <c s="64" r="CH322">
        <v>330.179164</v>
      </c>
      <c s="64" r="CI322">
        <v>2347.94072099999</v>
      </c>
      <c s="64" r="CJ322">
        <v>3.668657</v>
      </c>
      <c s="64" r="CK322">
        <v>150.414952</v>
      </c>
      <c s="64" r="CL322">
        <v>355.859765999999</v>
      </c>
      <c s="64" r="CM322">
        <v>708.050874</v>
      </c>
      <c s="64" r="CN322">
        <v>634.677726</v>
      </c>
      <c s="64" r="CO322">
        <v>363.19708</v>
      </c>
      <c s="64" r="CP322">
        <v>3.668657</v>
      </c>
      <c s="64" r="CQ322">
        <v>128.403008</v>
      </c>
      <c s="64" r="CR322">
        <v>1549.209088</v>
      </c>
      <c s="64" r="CS322">
        <v>3.668657</v>
      </c>
      <c s="64" r="CT322">
        <v>69.70449</v>
      </c>
      <c s="64" r="CU322">
        <v>106.391064</v>
      </c>
      <c s="64" r="CV322">
        <v>154.083609999999</v>
      </c>
      <c s="64" r="CW322">
        <v>124.734351</v>
      </c>
      <c s="64" r="CX322">
        <v>44.0238889999999</v>
      </c>
      <c s="64" r="CY322">
        <v>962.223907</v>
      </c>
      <c s="64" r="CZ322">
        <v>84.37912</v>
      </c>
    </row>
    <row customHeight="1" r="323" ht="15.0">
      <c t="s" s="62" r="A323">
        <v>3588</v>
      </c>
      <c t="s" s="62" r="B323">
        <v>3589</v>
      </c>
      <c t="s" s="62" r="C323">
        <v>3590</v>
      </c>
      <c t="s" s="62" r="D323">
        <v>3591</v>
      </c>
      <c t="s" s="62" r="E323">
        <v>3592</v>
      </c>
      <c t="s" s="62" r="F323">
        <v>3593</v>
      </c>
      <c t="s" s="63" r="G323">
        <v>3594</v>
      </c>
      <c t="s" s="62" r="H323">
        <v>3595</v>
      </c>
      <c s="64" r="I323">
        <v>745.0</v>
      </c>
      <c s="64" r="J323">
        <v>610.0</v>
      </c>
      <c s="64" r="K323">
        <v>517.0</v>
      </c>
      <c s="64" r="L323">
        <v>460.0</v>
      </c>
      <c s="64" r="M323">
        <v>432.0</v>
      </c>
      <c s="64" r="N323">
        <v>429.0</v>
      </c>
      <c s="64" r="O323">
        <v>6.35</v>
      </c>
      <c s="64" r="P323">
        <v>160.0</v>
      </c>
      <c s="64" r="Q323">
        <v>93.0</v>
      </c>
      <c s="64" r="R323">
        <v>141.0</v>
      </c>
      <c s="64" r="S323">
        <v>183.0</v>
      </c>
      <c s="64" r="T323">
        <v>106.0</v>
      </c>
      <c s="64" r="U323">
        <v>62.0</v>
      </c>
      <c s="64" r="V323">
        <v>119.0</v>
      </c>
      <c s="64" r="W323">
        <v>102.0</v>
      </c>
      <c s="64" r="X323">
        <v>141.0</v>
      </c>
      <c s="64" r="Y323">
        <v>128.0</v>
      </c>
      <c s="64" r="Z323">
        <v>78.0</v>
      </c>
      <c s="64" r="AA323">
        <v>42.0</v>
      </c>
      <c s="64" r="AB323">
        <v>376.0</v>
      </c>
      <c s="64" r="AC323">
        <v>82.0</v>
      </c>
      <c s="64" r="AD323">
        <v>45.0</v>
      </c>
      <c s="64" r="AE323">
        <v>65.0</v>
      </c>
      <c s="64" r="AF323">
        <v>97.0</v>
      </c>
      <c s="64" r="AG323">
        <v>59.0</v>
      </c>
      <c s="64" r="AH323">
        <v>23.0</v>
      </c>
      <c s="64" r="AI323">
        <v>5.0</v>
      </c>
      <c s="64" r="AJ323">
        <v>96.0</v>
      </c>
      <c s="64" r="AK323">
        <v>220.0</v>
      </c>
      <c s="64" r="AL323">
        <v>60.0</v>
      </c>
      <c s="64" r="AM323">
        <v>369.0</v>
      </c>
      <c s="64" r="AN323">
        <v>78.0</v>
      </c>
      <c s="64" r="AO323">
        <v>48.0</v>
      </c>
      <c s="64" r="AP323">
        <v>76.0</v>
      </c>
      <c s="64" r="AQ323">
        <v>86.0</v>
      </c>
      <c s="64" r="AR323">
        <v>47.0</v>
      </c>
      <c s="64" r="AS323">
        <v>29.0</v>
      </c>
      <c s="64" r="AT323">
        <v>5.0</v>
      </c>
      <c s="64" r="AU323">
        <v>94.0</v>
      </c>
      <c s="64" r="AV323">
        <v>219.0</v>
      </c>
      <c s="64" r="AW323">
        <v>56.0</v>
      </c>
      <c s="64" r="AX323">
        <v>560.0</v>
      </c>
      <c s="64" r="AY323">
        <v>20.0</v>
      </c>
      <c s="64" r="AZ323">
        <v>16.0</v>
      </c>
      <c s="64" r="BA323">
        <v>40.0</v>
      </c>
      <c s="64" r="BB323">
        <v>124.0</v>
      </c>
      <c s="64" r="BC323">
        <v>112.0</v>
      </c>
      <c s="64" r="BD323">
        <v>48.0</v>
      </c>
      <c s="64" r="BE323">
        <v>152.0</v>
      </c>
      <c s="64" r="BF323">
        <v>48.0</v>
      </c>
      <c s="64" r="BG323">
        <v>476.0</v>
      </c>
      <c s="64" r="BH323">
        <v>264.0</v>
      </c>
      <c s="64" r="BI323">
        <v>16.0</v>
      </c>
      <c s="64" r="BJ323">
        <v>8.0</v>
      </c>
      <c s="64" r="BK323">
        <v>24.0</v>
      </c>
      <c s="64" r="BL323">
        <v>52.0</v>
      </c>
      <c s="64" r="BM323">
        <v>40.0</v>
      </c>
      <c s="64" r="BN323">
        <v>44.0</v>
      </c>
      <c s="64" r="BO323">
        <v>68.0</v>
      </c>
      <c s="64" r="BP323">
        <v>12.0</v>
      </c>
      <c s="64" r="BQ323">
        <v>296.0</v>
      </c>
      <c s="64" r="BR323">
        <v>4.0</v>
      </c>
      <c s="64" r="BS323">
        <v>8.0</v>
      </c>
      <c s="64" r="BT323">
        <v>16.0</v>
      </c>
      <c s="64" r="BU323">
        <v>72.0</v>
      </c>
      <c s="64" r="BV323">
        <v>72.0</v>
      </c>
      <c s="64" r="BW323">
        <v>4.0</v>
      </c>
      <c s="64" r="BX323">
        <v>84.0</v>
      </c>
      <c s="64" r="BY323">
        <v>36.0</v>
      </c>
      <c s="64" r="BZ323">
        <v>48.0</v>
      </c>
      <c s="64" r="CA323">
        <v>0.0</v>
      </c>
      <c s="64" r="CB323">
        <v>4.0</v>
      </c>
      <c s="64" r="CC323">
        <v>0.0</v>
      </c>
      <c s="64" r="CD323">
        <v>8.0</v>
      </c>
      <c s="64" r="CE323">
        <v>16.0</v>
      </c>
      <c s="64" r="CF323">
        <v>4.0</v>
      </c>
      <c s="64" r="CG323">
        <v>0.0</v>
      </c>
      <c s="64" r="CH323">
        <v>16.0</v>
      </c>
      <c s="64" r="CI323">
        <v>316.0</v>
      </c>
      <c s="64" r="CJ323">
        <v>16.0</v>
      </c>
      <c s="64" r="CK323">
        <v>8.0</v>
      </c>
      <c s="64" r="CL323">
        <v>40.0</v>
      </c>
      <c s="64" r="CM323">
        <v>100.0</v>
      </c>
      <c s="64" r="CN323">
        <v>84.0</v>
      </c>
      <c s="64" r="CO323">
        <v>40.0</v>
      </c>
      <c s="64" r="CP323">
        <v>0.0</v>
      </c>
      <c s="64" r="CQ323">
        <v>28.0</v>
      </c>
      <c s="64" r="CR323">
        <v>196.0</v>
      </c>
      <c s="64" r="CS323">
        <v>4.0</v>
      </c>
      <c s="64" r="CT323">
        <v>4.0</v>
      </c>
      <c s="64" r="CU323">
        <v>0.0</v>
      </c>
      <c s="64" r="CV323">
        <v>16.0</v>
      </c>
      <c s="64" r="CW323">
        <v>12.0</v>
      </c>
      <c s="64" r="CX323">
        <v>4.0</v>
      </c>
      <c s="64" r="CY323">
        <v>152.0</v>
      </c>
      <c s="64" r="CZ323">
        <v>4.0</v>
      </c>
    </row>
    <row customHeight="1" r="324" ht="15.0">
      <c t="s" s="62" r="A324">
        <v>3596</v>
      </c>
      <c t="s" s="62" r="B324">
        <v>3597</v>
      </c>
      <c t="s" s="62" r="C324">
        <v>3598</v>
      </c>
      <c t="s" s="62" r="D324">
        <v>3599</v>
      </c>
      <c t="s" s="62" r="E324">
        <v>3600</v>
      </c>
      <c t="s" s="62" r="F324">
        <v>3601</v>
      </c>
      <c t="s" s="63" r="G324">
        <v>3602</v>
      </c>
      <c t="s" s="62" r="H324">
        <v>3603</v>
      </c>
      <c s="64" r="I324">
        <v>4417.0</v>
      </c>
      <c s="64" r="J324">
        <v>3641.0</v>
      </c>
      <c s="64" r="K324">
        <v>3512.0</v>
      </c>
      <c s="64" r="L324">
        <v>3542.0</v>
      </c>
      <c s="64" r="M324">
        <v>3493.0</v>
      </c>
      <c s="64" r="N324">
        <v>3057.0</v>
      </c>
      <c s="64" r="O324">
        <v>17.36</v>
      </c>
      <c s="64" r="P324">
        <v>646.234096</v>
      </c>
      <c s="64" r="Q324">
        <v>607.114423999999</v>
      </c>
      <c s="64" r="R324">
        <v>682.498044</v>
      </c>
      <c s="64" r="S324">
        <v>820.638488</v>
      </c>
      <c s="64" r="T324">
        <v>819.738938999999</v>
      </c>
      <c s="64" r="U324">
        <v>840.776009</v>
      </c>
      <c s="64" r="V324">
        <v>531.0</v>
      </c>
      <c s="64" r="W324">
        <v>444.0</v>
      </c>
      <c s="64" r="X324">
        <v>655.0</v>
      </c>
      <c s="64" r="Y324">
        <v>616.0</v>
      </c>
      <c s="64" r="Z324">
        <v>851.0</v>
      </c>
      <c s="64" r="AA324">
        <v>544.0</v>
      </c>
      <c s="64" r="AB324">
        <v>2009.915946</v>
      </c>
      <c s="64" r="AC324">
        <v>325.527595</v>
      </c>
      <c s="64" r="AD324">
        <v>278.216451</v>
      </c>
      <c s="64" r="AE324">
        <v>329.335548</v>
      </c>
      <c s="64" r="AF324">
        <v>388.167448999999</v>
      </c>
      <c s="64" r="AG324">
        <v>366.006918999999</v>
      </c>
      <c s="64" r="AH324">
        <v>306.859132999999</v>
      </c>
      <c s="64" r="AI324">
        <v>15.8028499999999</v>
      </c>
      <c s="64" r="AJ324">
        <v>434.736522999999</v>
      </c>
      <c s="64" r="AK324">
        <v>1024.954206</v>
      </c>
      <c s="64" r="AL324">
        <v>550.225216</v>
      </c>
      <c s="64" r="AM324">
        <v>2407.08405399999</v>
      </c>
      <c s="64" r="AN324">
        <v>320.706502</v>
      </c>
      <c s="64" r="AO324">
        <v>328.897971999999</v>
      </c>
      <c s="64" r="AP324">
        <v>353.162495999999</v>
      </c>
      <c s="64" r="AQ324">
        <v>432.471039</v>
      </c>
      <c s="64" r="AR324">
        <v>453.732019999999</v>
      </c>
      <c s="64" r="AS324">
        <v>464.645042999999</v>
      </c>
      <c s="64" r="AT324">
        <v>53.468983</v>
      </c>
      <c s="64" r="AU324">
        <v>431.738125</v>
      </c>
      <c s="64" r="AV324">
        <v>1159.486639</v>
      </c>
      <c s="64" r="AW324">
        <v>815.859290999999</v>
      </c>
      <c s="64" r="AX324">
        <v>3724.484252</v>
      </c>
      <c s="64" r="AY324">
        <v>21.1612739999999</v>
      </c>
      <c s="64" r="AZ324">
        <v>170.768950999999</v>
      </c>
      <c s="64" r="BA324">
        <v>105.474861</v>
      </c>
      <c s="64" r="BB324">
        <v>382.781198</v>
      </c>
      <c s="64" r="BC324">
        <v>629.756711</v>
      </c>
      <c s="64" r="BD324">
        <v>447.832875</v>
      </c>
      <c s="64" r="BE324">
        <v>1522.69828499999</v>
      </c>
      <c s="64" r="BF324">
        <v>444.010098</v>
      </c>
      <c s="64" r="BG324">
        <v>3092.0</v>
      </c>
      <c s="64" r="BH324">
        <v>1612.3036</v>
      </c>
      <c s="64" r="BI324">
        <v>21.1612739999999</v>
      </c>
      <c s="64" r="BJ324">
        <v>101.289715</v>
      </c>
      <c s="64" r="BK324">
        <v>75.6474989999999</v>
      </c>
      <c s="64" r="BL324">
        <v>162.688621</v>
      </c>
      <c s="64" r="BM324">
        <v>113.843874</v>
      </c>
      <c s="64" r="BN324">
        <v>363.727112999999</v>
      </c>
      <c s="64" r="BO324">
        <v>624.629907</v>
      </c>
      <c s="64" r="BP324">
        <v>149.315596</v>
      </c>
      <c s="64" r="BQ324">
        <v>2112.18065299999</v>
      </c>
      <c s="64" r="BR324">
        <v>0.0</v>
      </c>
      <c s="64" r="BS324">
        <v>69.479236</v>
      </c>
      <c s="64" r="BT324">
        <v>29.827361</v>
      </c>
      <c s="64" r="BU324">
        <v>220.092577</v>
      </c>
      <c s="64" r="BV324">
        <v>515.912835999999</v>
      </c>
      <c s="64" r="BW324">
        <v>84.1057619999999</v>
      </c>
      <c s="64" r="BX324">
        <v>898.068378</v>
      </c>
      <c s="64" r="BY324">
        <v>294.694502</v>
      </c>
      <c s="64" r="BZ324">
        <v>413.502578</v>
      </c>
      <c s="64" r="CA324">
        <v>0.0</v>
      </c>
      <c s="64" r="CB324">
        <v>8.48011299999999</v>
      </c>
      <c s="64" r="CC324">
        <v>4.284681</v>
      </c>
      <c s="64" r="CD324">
        <v>29.639527</v>
      </c>
      <c s="64" r="CE324">
        <v>105.460254</v>
      </c>
      <c s="64" r="CF324">
        <v>84.016395</v>
      </c>
      <c s="64" r="CG324">
        <v>0.0</v>
      </c>
      <c s="64" r="CH324">
        <v>181.621609</v>
      </c>
      <c s="64" r="CI324">
        <v>1362.70527599999</v>
      </c>
      <c s="64" r="CJ324">
        <v>8.21608299999999</v>
      </c>
      <c s="64" r="CK324">
        <v>79.7789199999999</v>
      </c>
      <c s="64" r="CL324">
        <v>79.584479</v>
      </c>
      <c s="64" r="CM324">
        <v>261.165476</v>
      </c>
      <c s="64" r="CN324">
        <v>442.517230999999</v>
      </c>
      <c s="64" r="CO324">
        <v>342.300028999999</v>
      </c>
      <c s="64" r="CP324">
        <v>4.195432</v>
      </c>
      <c s="64" r="CQ324">
        <v>144.947626</v>
      </c>
      <c s="64" r="CR324">
        <v>1948.276398</v>
      </c>
      <c s="64" r="CS324">
        <v>12.9451909999999</v>
      </c>
      <c s="64" r="CT324">
        <v>82.5099179999999</v>
      </c>
      <c s="64" r="CU324">
        <v>21.605701</v>
      </c>
      <c s="64" r="CV324">
        <v>91.976195</v>
      </c>
      <c s="64" r="CW324">
        <v>81.7792259999999</v>
      </c>
      <c s="64" r="CX324">
        <v>21.516451</v>
      </c>
      <c s="64" r="CY324">
        <v>1518.502854</v>
      </c>
      <c s="64" r="CZ324">
        <v>117.440862999999</v>
      </c>
    </row>
    <row customHeight="1" r="325" ht="15.0">
      <c t="s" s="62" r="A325">
        <v>3604</v>
      </c>
      <c t="s" s="62" r="B325">
        <v>3605</v>
      </c>
      <c t="s" s="62" r="C325">
        <v>3606</v>
      </c>
      <c t="s" s="62" r="D325">
        <v>3607</v>
      </c>
      <c t="s" s="62" r="E325">
        <v>3608</v>
      </c>
      <c t="s" s="62" r="F325">
        <v>3609</v>
      </c>
      <c t="s" s="63" r="G325">
        <v>3610</v>
      </c>
      <c t="s" s="62" r="H325">
        <v>3611</v>
      </c>
      <c s="64" r="I325">
        <v>868.0</v>
      </c>
      <c s="64" r="J325">
        <v>914.0</v>
      </c>
      <c s="64" r="K325">
        <v>964.0</v>
      </c>
      <c s="64" r="L325">
        <v>956.0</v>
      </c>
      <c s="64" r="M325">
        <v>901.0</v>
      </c>
      <c s="64" r="N325">
        <v>853.0</v>
      </c>
      <c s="64" r="O325">
        <v>7.12</v>
      </c>
      <c s="64" r="P325">
        <v>145.111548</v>
      </c>
      <c s="64" r="Q325">
        <v>96.087376</v>
      </c>
      <c s="64" r="R325">
        <v>162.76025</v>
      </c>
      <c s="64" r="S325">
        <v>222.569739</v>
      </c>
      <c s="64" r="T325">
        <v>149.072362</v>
      </c>
      <c s="64" r="U325">
        <v>92.3987259999999</v>
      </c>
      <c s="64" r="V325">
        <v>152.0</v>
      </c>
      <c s="64" r="W325">
        <v>161.0</v>
      </c>
      <c s="64" r="X325">
        <v>189.0</v>
      </c>
      <c s="64" r="Y325">
        <v>195.0</v>
      </c>
      <c s="64" r="Z325">
        <v>138.0</v>
      </c>
      <c s="64" r="AA325">
        <v>79.0</v>
      </c>
      <c s="64" r="AB325">
        <v>416.744339</v>
      </c>
      <c s="64" r="AC325">
        <v>63.7314229999999</v>
      </c>
      <c s="64" r="AD325">
        <v>47.063205</v>
      </c>
      <c s="64" r="AE325">
        <v>79.4191579999999</v>
      </c>
      <c s="64" r="AF325">
        <v>111.775111</v>
      </c>
      <c s="64" r="AG325">
        <v>78.458115</v>
      </c>
      <c s="64" r="AH325">
        <v>32.355953</v>
      </c>
      <c s="64" r="AI325">
        <v>3.941374</v>
      </c>
      <c s="64" r="AJ325">
        <v>79.4191579999999</v>
      </c>
      <c s="64" r="AK325">
        <v>260.808592999999</v>
      </c>
      <c s="64" r="AL325">
        <v>76.5165879999999</v>
      </c>
      <c s="64" r="AM325">
        <v>451.255660999999</v>
      </c>
      <c s="64" r="AN325">
        <v>81.380125</v>
      </c>
      <c s="64" r="AO325">
        <v>49.024172</v>
      </c>
      <c s="64" r="AP325">
        <v>83.341092</v>
      </c>
      <c s="64" r="AQ325">
        <v>110.794628</v>
      </c>
      <c s="64" r="AR325">
        <v>70.614247</v>
      </c>
      <c s="64" r="AS325">
        <v>47.218727</v>
      </c>
      <c s="64" r="AT325">
        <v>8.88267199999999</v>
      </c>
      <c s="64" r="AU325">
        <v>100.989793</v>
      </c>
      <c s="64" r="AV325">
        <v>257.867142</v>
      </c>
      <c s="64" r="AW325">
        <v>92.3987259999999</v>
      </c>
      <c s="64" r="AX325">
        <v>698.415247</v>
      </c>
      <c s="64" r="AY325">
        <v>3.92193399999999</v>
      </c>
      <c s="64" r="AZ325">
        <v>39.219337</v>
      </c>
      <c s="64" r="BA325">
        <v>58.829006</v>
      </c>
      <c s="64" r="BB325">
        <v>109.814144</v>
      </c>
      <c s="64" r="BC325">
        <v>113.736078</v>
      </c>
      <c s="64" r="BD325">
        <v>74.5167409999999</v>
      </c>
      <c s="64" r="BE325">
        <v>235.627068</v>
      </c>
      <c s="64" r="BF325">
        <v>62.75094</v>
      </c>
      <c s="64" r="BG325">
        <v>736.0</v>
      </c>
      <c s="64" r="BH325">
        <v>321.598565</v>
      </c>
      <c s="64" r="BI325">
        <v>0.0</v>
      </c>
      <c s="64" r="BJ325">
        <v>27.453536</v>
      </c>
      <c s="64" r="BK325">
        <v>35.297404</v>
      </c>
      <c s="64" r="BL325">
        <v>54.9070719999999</v>
      </c>
      <c s="64" r="BM325">
        <v>11.765801</v>
      </c>
      <c s="64" r="BN325">
        <v>62.75094</v>
      </c>
      <c s="64" r="BO325">
        <v>117.658012</v>
      </c>
      <c s="64" r="BP325">
        <v>11.765801</v>
      </c>
      <c s="64" r="BQ325">
        <v>376.816682</v>
      </c>
      <c s="64" r="BR325">
        <v>3.92193399999999</v>
      </c>
      <c s="64" r="BS325">
        <v>11.765801</v>
      </c>
      <c s="64" r="BT325">
        <v>23.5316019999999</v>
      </c>
      <c s="64" r="BU325">
        <v>54.9070719999999</v>
      </c>
      <c s="64" r="BV325">
        <v>101.970277</v>
      </c>
      <c s="64" r="BW325">
        <v>11.765801</v>
      </c>
      <c s="64" r="BX325">
        <v>117.969055999999</v>
      </c>
      <c s="64" r="BY325">
        <v>50.9851379999999</v>
      </c>
      <c s="64" r="BZ325">
        <v>31.37547</v>
      </c>
      <c s="64" r="CA325">
        <v>0.0</v>
      </c>
      <c s="64" r="CB325">
        <v>0.0</v>
      </c>
      <c s="64" r="CC325">
        <v>0.0</v>
      </c>
      <c s="64" r="CD325">
        <v>0.0</v>
      </c>
      <c s="64" r="CE325">
        <v>3.92193399999999</v>
      </c>
      <c s="64" r="CF325">
        <v>7.843867</v>
      </c>
      <c s="64" r="CG325">
        <v>0.0</v>
      </c>
      <c s="64" r="CH325">
        <v>19.609669</v>
      </c>
      <c s="64" r="CI325">
        <v>345.130168</v>
      </c>
      <c s="64" r="CJ325">
        <v>3.92193399999999</v>
      </c>
      <c s="64" r="CK325">
        <v>23.5316019999999</v>
      </c>
      <c s="64" r="CL325">
        <v>47.063205</v>
      </c>
      <c s="64" r="CM325">
        <v>98.048343</v>
      </c>
      <c s="64" r="CN325">
        <v>98.048343</v>
      </c>
      <c s="64" r="CO325">
        <v>54.9070719999999</v>
      </c>
      <c s="64" r="CP325">
        <v>0.0</v>
      </c>
      <c s="64" r="CQ325">
        <v>19.609669</v>
      </c>
      <c s="64" r="CR325">
        <v>321.909609999999</v>
      </c>
      <c s="64" r="CS325">
        <v>0.0</v>
      </c>
      <c s="64" r="CT325">
        <v>15.687735</v>
      </c>
      <c s="64" r="CU325">
        <v>11.765801</v>
      </c>
      <c s="64" r="CV325">
        <v>11.765801</v>
      </c>
      <c s="64" r="CW325">
        <v>11.765801</v>
      </c>
      <c s="64" r="CX325">
        <v>11.765801</v>
      </c>
      <c s="64" r="CY325">
        <v>235.627068</v>
      </c>
      <c s="64" r="CZ325">
        <v>23.5316019999999</v>
      </c>
    </row>
    <row customHeight="1" r="326" ht="15.0">
      <c t="s" s="62" r="A326">
        <v>3612</v>
      </c>
      <c t="s" s="62" r="B326">
        <v>3613</v>
      </c>
      <c t="s" s="62" r="C326">
        <v>3614</v>
      </c>
      <c t="s" s="62" r="D326">
        <v>3615</v>
      </c>
      <c t="s" s="62" r="E326">
        <v>3616</v>
      </c>
      <c t="s" s="62" r="F326">
        <v>3617</v>
      </c>
      <c t="s" s="63" r="G326">
        <v>3618</v>
      </c>
      <c t="s" s="62" r="H326">
        <v>3619</v>
      </c>
      <c s="64" r="I326">
        <v>220.0</v>
      </c>
      <c s="64" r="J326">
        <v>192.0</v>
      </c>
      <c s="64" r="K326">
        <v>191.0</v>
      </c>
      <c s="64" r="L326">
        <v>235.0</v>
      </c>
      <c s="64" r="M326">
        <v>237.0</v>
      </c>
      <c s="64" r="N326">
        <v>268.0</v>
      </c>
      <c s="64" r="O326">
        <v>4.23</v>
      </c>
      <c s="64" r="P326">
        <v>35.283019</v>
      </c>
      <c s="64" r="Q326">
        <v>35.283019</v>
      </c>
      <c s="64" r="R326">
        <v>44.6226419999999</v>
      </c>
      <c s="64" r="S326">
        <v>39.433962</v>
      </c>
      <c s="64" r="T326">
        <v>37.358491</v>
      </c>
      <c s="64" r="U326">
        <v>28.018868</v>
      </c>
      <c s="64" r="V326">
        <v>38.0</v>
      </c>
      <c s="64" r="W326">
        <v>32.0</v>
      </c>
      <c s="64" r="X326">
        <v>37.0</v>
      </c>
      <c s="64" r="Y326">
        <v>31.0</v>
      </c>
      <c s="64" r="Z326">
        <v>34.0</v>
      </c>
      <c s="64" r="AA326">
        <v>20.0</v>
      </c>
      <c s="64" r="AB326">
        <v>106.886792</v>
      </c>
      <c s="64" r="AC326">
        <v>15.566038</v>
      </c>
      <c s="64" r="AD326">
        <v>15.566038</v>
      </c>
      <c s="64" r="AE326">
        <v>22.830189</v>
      </c>
      <c s="64" r="AF326">
        <v>20.7547169999999</v>
      </c>
      <c s="64" r="AG326">
        <v>21.7924529999999</v>
      </c>
      <c s="64" r="AH326">
        <v>9.33962299999999</v>
      </c>
      <c s="64" r="AI326">
        <v>1.037736</v>
      </c>
      <c s="64" r="AJ326">
        <v>25.943396</v>
      </c>
      <c s="64" r="AK326">
        <v>59.1509429999999</v>
      </c>
      <c s="64" r="AL326">
        <v>21.7924529999999</v>
      </c>
      <c s="64" r="AM326">
        <v>113.113208</v>
      </c>
      <c s="64" r="AN326">
        <v>19.716981</v>
      </c>
      <c s="64" r="AO326">
        <v>19.716981</v>
      </c>
      <c s="64" r="AP326">
        <v>21.7924529999999</v>
      </c>
      <c s="64" r="AQ326">
        <v>18.679245</v>
      </c>
      <c s="64" r="AR326">
        <v>15.566038</v>
      </c>
      <c s="64" r="AS326">
        <v>16.603774</v>
      </c>
      <c s="64" r="AT326">
        <v>1.037736</v>
      </c>
      <c s="64" r="AU326">
        <v>32.169811</v>
      </c>
      <c s="64" r="AV326">
        <v>52.924528</v>
      </c>
      <c s="64" r="AW326">
        <v>28.018868</v>
      </c>
      <c s="64" r="AX326">
        <v>182.641509</v>
      </c>
      <c s="64" r="AY326">
        <v>4.15094299999999</v>
      </c>
      <c s="64" r="AZ326">
        <v>8.301887</v>
      </c>
      <c s="64" r="BA326">
        <v>4.15094299999999</v>
      </c>
      <c s="64" r="BB326">
        <v>20.7547169999999</v>
      </c>
      <c s="64" r="BC326">
        <v>33.2075469999999</v>
      </c>
      <c s="64" r="BD326">
        <v>33.2075469999999</v>
      </c>
      <c s="64" r="BE326">
        <v>45.6603769999999</v>
      </c>
      <c s="64" r="BF326">
        <v>33.2075469999999</v>
      </c>
      <c s="64" r="BG326">
        <v>156.0</v>
      </c>
      <c s="64" r="BH326">
        <v>95.471698</v>
      </c>
      <c s="64" r="BI326">
        <v>0.0</v>
      </c>
      <c s="64" r="BJ326">
        <v>4.15094299999999</v>
      </c>
      <c s="64" r="BK326">
        <v>4.15094299999999</v>
      </c>
      <c s="64" r="BL326">
        <v>16.603774</v>
      </c>
      <c s="64" r="BM326">
        <v>0.0</v>
      </c>
      <c s="64" r="BN326">
        <v>33.2075469999999</v>
      </c>
      <c s="64" r="BO326">
        <v>33.2075469999999</v>
      </c>
      <c s="64" r="BP326">
        <v>4.15094299999999</v>
      </c>
      <c s="64" r="BQ326">
        <v>87.1698109999999</v>
      </c>
      <c s="64" r="BR326">
        <v>4.15094299999999</v>
      </c>
      <c s="64" r="BS326">
        <v>4.15094299999999</v>
      </c>
      <c s="64" r="BT326">
        <v>0.0</v>
      </c>
      <c s="64" r="BU326">
        <v>4.15094299999999</v>
      </c>
      <c s="64" r="BV326">
        <v>33.2075469999999</v>
      </c>
      <c s="64" r="BW326">
        <v>0.0</v>
      </c>
      <c s="64" r="BX326">
        <v>12.45283</v>
      </c>
      <c s="64" r="BY326">
        <v>29.056604</v>
      </c>
      <c s="64" r="BZ326">
        <v>33.2075469999999</v>
      </c>
      <c s="64" r="CA326">
        <v>0.0</v>
      </c>
      <c s="64" r="CB326">
        <v>0.0</v>
      </c>
      <c s="64" r="CC326">
        <v>0.0</v>
      </c>
      <c s="64" r="CD326">
        <v>0.0</v>
      </c>
      <c s="64" r="CE326">
        <v>8.301887</v>
      </c>
      <c s="64" r="CF326">
        <v>8.301887</v>
      </c>
      <c s="64" r="CG326">
        <v>0.0</v>
      </c>
      <c s="64" r="CH326">
        <v>16.603774</v>
      </c>
      <c s="64" r="CI326">
        <v>91.320755</v>
      </c>
      <c s="64" r="CJ326">
        <v>0.0</v>
      </c>
      <c s="64" r="CK326">
        <v>8.301887</v>
      </c>
      <c s="64" r="CL326">
        <v>4.15094299999999</v>
      </c>
      <c s="64" r="CM326">
        <v>20.7547169999999</v>
      </c>
      <c s="64" r="CN326">
        <v>20.7547169999999</v>
      </c>
      <c s="64" r="CO326">
        <v>24.90566</v>
      </c>
      <c s="64" r="CP326">
        <v>0.0</v>
      </c>
      <c s="64" r="CQ326">
        <v>12.45283</v>
      </c>
      <c s="64" r="CR326">
        <v>58.113208</v>
      </c>
      <c s="64" r="CS326">
        <v>4.15094299999999</v>
      </c>
      <c s="64" r="CT326">
        <v>0.0</v>
      </c>
      <c s="64" r="CU326">
        <v>0.0</v>
      </c>
      <c s="64" r="CV326">
        <v>0.0</v>
      </c>
      <c s="64" r="CW326">
        <v>4.15094299999999</v>
      </c>
      <c s="64" r="CX326">
        <v>0.0</v>
      </c>
      <c s="64" r="CY326">
        <v>45.6603769999999</v>
      </c>
      <c s="64" r="CZ326">
        <v>4.15094299999999</v>
      </c>
    </row>
    <row customHeight="1" r="327" ht="15.0">
      <c t="s" s="62" r="A327">
        <v>3620</v>
      </c>
      <c t="s" s="62" r="B327">
        <v>3621</v>
      </c>
      <c t="s" s="62" r="C327">
        <v>3622</v>
      </c>
      <c t="s" s="62" r="D327">
        <v>3623</v>
      </c>
      <c t="s" s="62" r="E327">
        <v>3624</v>
      </c>
      <c t="s" s="62" r="F327">
        <v>3625</v>
      </c>
      <c t="s" s="63" r="G327">
        <v>3626</v>
      </c>
      <c t="s" s="62" r="H327">
        <v>3627</v>
      </c>
      <c s="64" r="I327">
        <v>2645.0</v>
      </c>
      <c s="64" r="J327">
        <v>2266.0</v>
      </c>
      <c s="64" r="K327">
        <v>2261.0</v>
      </c>
      <c s="64" r="L327">
        <v>2219.0</v>
      </c>
      <c s="64" r="M327">
        <v>1925.0</v>
      </c>
      <c s="64" r="N327">
        <v>1823.0</v>
      </c>
      <c s="64" r="O327">
        <v>8.34</v>
      </c>
      <c s="64" r="P327">
        <v>484.801452999999</v>
      </c>
      <c s="64" r="Q327">
        <v>323.10225</v>
      </c>
      <c s="64" r="R327">
        <v>517.238382</v>
      </c>
      <c s="64" r="S327">
        <v>479.339504999999</v>
      </c>
      <c s="64" r="T327">
        <v>417.443852999999</v>
      </c>
      <c s="64" r="U327">
        <v>423.074557</v>
      </c>
      <c s="64" r="V327">
        <v>328.0</v>
      </c>
      <c s="64" r="W327">
        <v>366.0</v>
      </c>
      <c s="64" r="X327">
        <v>447.0</v>
      </c>
      <c s="64" r="Y327">
        <v>410.0</v>
      </c>
      <c s="64" r="Z327">
        <v>403.0</v>
      </c>
      <c s="64" r="AA327">
        <v>312.0</v>
      </c>
      <c s="64" r="AB327">
        <v>1254.997714</v>
      </c>
      <c s="64" r="AC327">
        <v>263.450916</v>
      </c>
      <c s="64" r="AD327">
        <v>160.557360999999</v>
      </c>
      <c s="64" r="AE327">
        <v>257.865930999999</v>
      </c>
      <c s="64" r="AF327">
        <v>233.421575999999</v>
      </c>
      <c s="64" r="AG327">
        <v>208.528381999999</v>
      </c>
      <c s="64" r="AH327">
        <v>120.987585999999</v>
      </c>
      <c s="64" r="AI327">
        <v>10.185962</v>
      </c>
      <c s="64" r="AJ327">
        <v>319.670764</v>
      </c>
      <c s="64" r="AK327">
        <v>678.059967</v>
      </c>
      <c s="64" r="AL327">
        <v>257.266983999999</v>
      </c>
      <c s="64" r="AM327">
        <v>1390.00228599999</v>
      </c>
      <c s="64" r="AN327">
        <v>221.350537</v>
      </c>
      <c s="64" r="AO327">
        <v>162.544889</v>
      </c>
      <c s="64" r="AP327">
        <v>259.372451</v>
      </c>
      <c s="64" r="AQ327">
        <v>245.917927999999</v>
      </c>
      <c s="64" r="AR327">
        <v>208.915471</v>
      </c>
      <c s="64" r="AS327">
        <v>243.72754</v>
      </c>
      <c s="64" r="AT327">
        <v>48.17347</v>
      </c>
      <c s="64" r="AU327">
        <v>276.569464999999</v>
      </c>
      <c s="64" r="AV327">
        <v>698.199093999999</v>
      </c>
      <c s="64" r="AW327">
        <v>415.233726999999</v>
      </c>
      <c s="64" r="AX327">
        <v>2139.23940799999</v>
      </c>
      <c s="64" r="AY327">
        <v>4.040281</v>
      </c>
      <c s="64" r="AZ327">
        <v>64.505555</v>
      </c>
      <c s="64" r="BA327">
        <v>88.5022469999999</v>
      </c>
      <c s="64" r="BB327">
        <v>238.943332</v>
      </c>
      <c s="64" r="BC327">
        <v>436.393558999999</v>
      </c>
      <c s="64" r="BD327">
        <v>324.799643</v>
      </c>
      <c s="64" r="BE327">
        <v>704.484907</v>
      </c>
      <c s="64" r="BF327">
        <v>277.569884</v>
      </c>
      <c s="64" r="BG327">
        <v>1948.0</v>
      </c>
      <c s="64" r="BH327">
        <v>976.527431999999</v>
      </c>
      <c s="64" r="BI327">
        <v>4.040281</v>
      </c>
      <c s="64" r="BJ327">
        <v>48.2420529999999</v>
      </c>
      <c s="64" r="BK327">
        <v>64.553701</v>
      </c>
      <c s="64" r="BL327">
        <v>121.467436</v>
      </c>
      <c s="64" r="BM327">
        <v>116.984706</v>
      </c>
      <c s="64" r="BN327">
        <v>251.716261</v>
      </c>
      <c s="64" r="BO327">
        <v>289.089227999999</v>
      </c>
      <c s="64" r="BP327">
        <v>80.433767</v>
      </c>
      <c s="64" r="BQ327">
        <v>1162.711976</v>
      </c>
      <c s="64" r="BR327">
        <v>0.0</v>
      </c>
      <c s="64" r="BS327">
        <v>16.263503</v>
      </c>
      <c s="64" r="BT327">
        <v>23.948546</v>
      </c>
      <c s="64" r="BU327">
        <v>117.475896</v>
      </c>
      <c s="64" r="BV327">
        <v>319.408853</v>
      </c>
      <c s="64" r="BW327">
        <v>73.083382</v>
      </c>
      <c s="64" r="BX327">
        <v>415.395678999999</v>
      </c>
      <c s="64" r="BY327">
        <v>197.136117</v>
      </c>
      <c s="64" r="BZ327">
        <v>201.141951</v>
      </c>
      <c s="64" r="CA327">
        <v>0.0</v>
      </c>
      <c s="64" r="CB327">
        <v>0.0</v>
      </c>
      <c s="64" r="CC327">
        <v>0.0</v>
      </c>
      <c s="64" r="CD327">
        <v>20.104509</v>
      </c>
      <c s="64" r="CE327">
        <v>24.145989</v>
      </c>
      <c s="64" r="CF327">
        <v>52.379837</v>
      </c>
      <c s="64" r="CG327">
        <v>0.0</v>
      </c>
      <c s="64" r="CH327">
        <v>104.511615</v>
      </c>
      <c s="64" r="CI327">
        <v>986.18388</v>
      </c>
      <c s="64" r="CJ327">
        <v>4.040281</v>
      </c>
      <c s="64" r="CK327">
        <v>44.003101</v>
      </c>
      <c s="64" r="CL327">
        <v>64.110045</v>
      </c>
      <c s="64" r="CM327">
        <v>202.477824</v>
      </c>
      <c s="64" r="CN327">
        <v>379.575540999999</v>
      </c>
      <c s="64" r="CO327">
        <v>235.606939</v>
      </c>
      <c s="64" r="CP327">
        <v>4.040281</v>
      </c>
      <c s="64" r="CQ327">
        <v>52.3298679999999</v>
      </c>
      <c s="64" r="CR327">
        <v>951.913578</v>
      </c>
      <c s="64" r="CS327">
        <v>0.0</v>
      </c>
      <c s="64" r="CT327">
        <v>20.502454</v>
      </c>
      <c s="64" r="CU327">
        <v>24.392202</v>
      </c>
      <c s="64" r="CV327">
        <v>16.360999</v>
      </c>
      <c s="64" r="CW327">
        <v>32.672029</v>
      </c>
      <c s="64" r="CX327">
        <v>36.812866</v>
      </c>
      <c s="64" r="CY327">
        <v>700.444625999999</v>
      </c>
      <c s="64" r="CZ327">
        <v>120.728401</v>
      </c>
    </row>
    <row customHeight="1" r="328" ht="15.0">
      <c t="s" s="62" r="A328">
        <v>3628</v>
      </c>
      <c t="s" s="62" r="B328">
        <v>3629</v>
      </c>
      <c t="s" s="62" r="C328">
        <v>3630</v>
      </c>
      <c t="s" s="62" r="D328">
        <v>3631</v>
      </c>
      <c t="s" s="62" r="E328">
        <v>3632</v>
      </c>
      <c t="s" s="62" r="F328">
        <v>3633</v>
      </c>
      <c t="s" s="63" r="G328">
        <v>3634</v>
      </c>
      <c t="s" s="62" r="H328">
        <v>3635</v>
      </c>
      <c s="64" r="I328">
        <v>715.0</v>
      </c>
      <c s="64" r="J328">
        <v>850.0</v>
      </c>
      <c s="64" r="K328">
        <v>867.0</v>
      </c>
      <c s="64" r="L328">
        <v>962.0</v>
      </c>
      <c s="64" r="M328">
        <v>1037.0</v>
      </c>
      <c s="64" r="N328">
        <v>1116.0</v>
      </c>
      <c s="64" r="O328">
        <v>6.24</v>
      </c>
      <c s="64" r="P328">
        <v>114.319776</v>
      </c>
      <c s="64" r="Q328">
        <v>120.336606</v>
      </c>
      <c s="64" r="R328">
        <v>145.406732</v>
      </c>
      <c s="64" r="S328">
        <v>155.434783</v>
      </c>
      <c s="64" r="T328">
        <v>111.311359999999</v>
      </c>
      <c s="64" r="U328">
        <v>68.1907429999999</v>
      </c>
      <c s="64" r="V328">
        <v>174.0</v>
      </c>
      <c s="64" r="W328">
        <v>160.0</v>
      </c>
      <c s="64" r="X328">
        <v>204.0</v>
      </c>
      <c s="64" r="Y328">
        <v>135.0</v>
      </c>
      <c s="64" r="Z328">
        <v>119.0</v>
      </c>
      <c s="64" r="AA328">
        <v>58.0</v>
      </c>
      <c s="64" r="AB328">
        <v>350.981766999999</v>
      </c>
      <c s="64" r="AC328">
        <v>53.148668</v>
      </c>
      <c s="64" r="AD328">
        <v>63.176718</v>
      </c>
      <c s="64" r="AE328">
        <v>76.2131839999999</v>
      </c>
      <c s="64" r="AF328">
        <v>77.2159889999999</v>
      </c>
      <c s="64" r="AG328">
        <v>50.1402519999999</v>
      </c>
      <c s="64" r="AH328">
        <v>30.0841509999999</v>
      </c>
      <c s="64" r="AI328">
        <v>1.00280499999999</v>
      </c>
      <c s="64" r="AJ328">
        <v>71.1991579999999</v>
      </c>
      <c s="64" r="AK328">
        <v>219.614306</v>
      </c>
      <c s="64" r="AL328">
        <v>60.168303</v>
      </c>
      <c s="64" r="AM328">
        <v>364.018233</v>
      </c>
      <c s="64" r="AN328">
        <v>61.1711079999999</v>
      </c>
      <c s="64" r="AO328">
        <v>57.159888</v>
      </c>
      <c s="64" r="AP328">
        <v>69.193548</v>
      </c>
      <c s="64" r="AQ328">
        <v>78.218794</v>
      </c>
      <c s="64" r="AR328">
        <v>61.1711079999999</v>
      </c>
      <c s="64" r="AS328">
        <v>36.100982</v>
      </c>
      <c s="64" r="AT328">
        <v>1.00280499999999</v>
      </c>
      <c s="64" r="AU328">
        <v>75.210379</v>
      </c>
      <c s="64" r="AV328">
        <v>219.614306</v>
      </c>
      <c s="64" r="AW328">
        <v>69.193548</v>
      </c>
      <c s="64" r="AX328">
        <v>629.761571</v>
      </c>
      <c s="64" r="AY328">
        <v>24.067321</v>
      </c>
      <c s="64" r="AZ328">
        <v>40.112202</v>
      </c>
      <c s="64" r="BA328">
        <v>20.056101</v>
      </c>
      <c s="64" r="BB328">
        <v>80.224404</v>
      </c>
      <c s="64" r="BC328">
        <v>92.258065</v>
      </c>
      <c s="64" r="BD328">
        <v>136.381486999999</v>
      </c>
      <c s="64" r="BE328">
        <v>132.370265999999</v>
      </c>
      <c s="64" r="BF328">
        <v>104.291725</v>
      </c>
      <c s="64" r="BG328">
        <v>716.0</v>
      </c>
      <c s="64" r="BH328">
        <v>312.875175</v>
      </c>
      <c s="64" r="BI328">
        <v>8.02243999999999</v>
      </c>
      <c s="64" r="BJ328">
        <v>32.089762</v>
      </c>
      <c s="64" r="BK328">
        <v>16.044881</v>
      </c>
      <c s="64" r="BL328">
        <v>32.089762</v>
      </c>
      <c s="64" r="BM328">
        <v>16.044881</v>
      </c>
      <c s="64" r="BN328">
        <v>92.258065</v>
      </c>
      <c s="64" r="BO328">
        <v>72.201964</v>
      </c>
      <c s="64" r="BP328">
        <v>44.1234219999999</v>
      </c>
      <c s="64" r="BQ328">
        <v>316.886395999999</v>
      </c>
      <c s="64" r="BR328">
        <v>16.044881</v>
      </c>
      <c s="64" r="BS328">
        <v>8.02243999999999</v>
      </c>
      <c s="64" r="BT328">
        <v>4.01121999999999</v>
      </c>
      <c s="64" r="BU328">
        <v>48.1346419999999</v>
      </c>
      <c s="64" r="BV328">
        <v>76.2131839999999</v>
      </c>
      <c s="64" r="BW328">
        <v>44.1234219999999</v>
      </c>
      <c s="64" r="BX328">
        <v>60.168303</v>
      </c>
      <c s="64" r="BY328">
        <v>60.168303</v>
      </c>
      <c s="64" r="BZ328">
        <v>80.224404</v>
      </c>
      <c s="64" r="CA328">
        <v>0.0</v>
      </c>
      <c s="64" r="CB328">
        <v>0.0</v>
      </c>
      <c s="64" r="CC328">
        <v>0.0</v>
      </c>
      <c s="64" r="CD328">
        <v>4.01121999999999</v>
      </c>
      <c s="64" r="CE328">
        <v>12.033661</v>
      </c>
      <c s="64" r="CF328">
        <v>8.02243999999999</v>
      </c>
      <c s="64" r="CG328">
        <v>0.0</v>
      </c>
      <c s="64" r="CH328">
        <v>56.157083</v>
      </c>
      <c s="64" r="CI328">
        <v>312.875175</v>
      </c>
      <c s="64" r="CJ328">
        <v>12.033661</v>
      </c>
      <c s="64" r="CK328">
        <v>32.089762</v>
      </c>
      <c s="64" r="CL328">
        <v>12.033661</v>
      </c>
      <c s="64" r="CM328">
        <v>72.201964</v>
      </c>
      <c s="64" r="CN328">
        <v>60.168303</v>
      </c>
      <c s="64" r="CO328">
        <v>104.291725</v>
      </c>
      <c s="64" r="CP328">
        <v>0.0</v>
      </c>
      <c s="64" r="CQ328">
        <v>20.056101</v>
      </c>
      <c s="64" r="CR328">
        <v>236.661992</v>
      </c>
      <c s="64" r="CS328">
        <v>12.033661</v>
      </c>
      <c s="64" r="CT328">
        <v>8.02243999999999</v>
      </c>
      <c s="64" r="CU328">
        <v>8.02243999999999</v>
      </c>
      <c s="64" r="CV328">
        <v>4.01121999999999</v>
      </c>
      <c s="64" r="CW328">
        <v>20.056101</v>
      </c>
      <c s="64" r="CX328">
        <v>24.067321</v>
      </c>
      <c s="64" r="CY328">
        <v>132.370265999999</v>
      </c>
      <c s="64" r="CZ328">
        <v>28.078541</v>
      </c>
    </row>
    <row customHeight="1" r="329" ht="15.0">
      <c t="s" s="62" r="A329">
        <v>3636</v>
      </c>
      <c t="s" s="62" r="B329">
        <v>3637</v>
      </c>
      <c t="s" s="62" r="C329">
        <v>3638</v>
      </c>
      <c t="s" s="62" r="D329">
        <v>3639</v>
      </c>
      <c t="s" s="62" r="E329">
        <v>3640</v>
      </c>
      <c t="s" s="62" r="F329">
        <v>3641</v>
      </c>
      <c t="s" s="63" r="G329">
        <v>3642</v>
      </c>
      <c t="s" s="62" r="H329">
        <v>3643</v>
      </c>
      <c s="64" r="I329">
        <v>240.0</v>
      </c>
      <c s="64" r="J329">
        <v>230.0</v>
      </c>
      <c s="64" r="K329">
        <v>206.0</v>
      </c>
      <c s="64" r="L329">
        <v>205.0</v>
      </c>
      <c s="64" r="M329">
        <v>238.0</v>
      </c>
      <c s="64" r="N329">
        <v>279.0</v>
      </c>
      <c s="64" r="O329">
        <v>9.74</v>
      </c>
      <c s="64" r="P329">
        <v>42.0</v>
      </c>
      <c s="64" r="Q329">
        <v>24.0</v>
      </c>
      <c s="64" r="R329">
        <v>52.0</v>
      </c>
      <c s="64" r="S329">
        <v>66.0</v>
      </c>
      <c s="64" r="T329">
        <v>30.0</v>
      </c>
      <c s="64" r="U329">
        <v>26.0</v>
      </c>
      <c s="64" r="V329">
        <v>45.0</v>
      </c>
      <c s="64" r="W329">
        <v>35.0</v>
      </c>
      <c s="64" r="X329">
        <v>48.0</v>
      </c>
      <c s="64" r="Y329">
        <v>41.0</v>
      </c>
      <c s="64" r="Z329">
        <v>40.0</v>
      </c>
      <c s="64" r="AA329">
        <v>21.0</v>
      </c>
      <c s="64" r="AB329">
        <v>118.0</v>
      </c>
      <c s="64" r="AC329">
        <v>21.0</v>
      </c>
      <c s="64" r="AD329">
        <v>12.0</v>
      </c>
      <c s="64" r="AE329">
        <v>24.0</v>
      </c>
      <c s="64" r="AF329">
        <v>35.0</v>
      </c>
      <c s="64" r="AG329">
        <v>14.0</v>
      </c>
      <c s="64" r="AH329">
        <v>12.0</v>
      </c>
      <c s="64" r="AI329">
        <v>0.0</v>
      </c>
      <c s="64" r="AJ329">
        <v>25.0</v>
      </c>
      <c s="64" r="AK329">
        <v>73.0</v>
      </c>
      <c s="64" r="AL329">
        <v>20.0</v>
      </c>
      <c s="64" r="AM329">
        <v>122.0</v>
      </c>
      <c s="64" r="AN329">
        <v>21.0</v>
      </c>
      <c s="64" r="AO329">
        <v>12.0</v>
      </c>
      <c s="64" r="AP329">
        <v>28.0</v>
      </c>
      <c s="64" r="AQ329">
        <v>31.0</v>
      </c>
      <c s="64" r="AR329">
        <v>16.0</v>
      </c>
      <c s="64" r="AS329">
        <v>11.0</v>
      </c>
      <c s="64" r="AT329">
        <v>3.0</v>
      </c>
      <c s="64" r="AU329">
        <v>26.0</v>
      </c>
      <c s="64" r="AV329">
        <v>71.0</v>
      </c>
      <c s="64" r="AW329">
        <v>25.0</v>
      </c>
      <c s="64" r="AX329">
        <v>180.0</v>
      </c>
      <c s="64" r="AY329">
        <v>0.0</v>
      </c>
      <c s="64" r="AZ329">
        <v>16.0</v>
      </c>
      <c s="64" r="BA329">
        <v>0.0</v>
      </c>
      <c s="64" r="BB329">
        <v>20.0</v>
      </c>
      <c s="64" r="BC329">
        <v>52.0</v>
      </c>
      <c s="64" r="BD329">
        <v>36.0</v>
      </c>
      <c s="64" r="BE329">
        <v>40.0</v>
      </c>
      <c s="64" r="BF329">
        <v>16.0</v>
      </c>
      <c s="64" r="BG329">
        <v>196.0</v>
      </c>
      <c s="64" r="BH329">
        <v>84.0</v>
      </c>
      <c s="64" r="BI329">
        <v>0.0</v>
      </c>
      <c s="64" r="BJ329">
        <v>8.0</v>
      </c>
      <c s="64" r="BK329">
        <v>0.0</v>
      </c>
      <c s="64" r="BL329">
        <v>8.0</v>
      </c>
      <c s="64" r="BM329">
        <v>12.0</v>
      </c>
      <c s="64" r="BN329">
        <v>36.0</v>
      </c>
      <c s="64" r="BO329">
        <v>16.0</v>
      </c>
      <c s="64" r="BP329">
        <v>4.0</v>
      </c>
      <c s="64" r="BQ329">
        <v>96.0</v>
      </c>
      <c s="64" r="BR329">
        <v>0.0</v>
      </c>
      <c s="64" r="BS329">
        <v>8.0</v>
      </c>
      <c s="64" r="BT329">
        <v>0.0</v>
      </c>
      <c s="64" r="BU329">
        <v>12.0</v>
      </c>
      <c s="64" r="BV329">
        <v>40.0</v>
      </c>
      <c s="64" r="BW329">
        <v>0.0</v>
      </c>
      <c s="64" r="BX329">
        <v>24.0</v>
      </c>
      <c s="64" r="BY329">
        <v>12.0</v>
      </c>
      <c s="64" r="BZ329">
        <v>8.0</v>
      </c>
      <c s="64" r="CA329">
        <v>0.0</v>
      </c>
      <c s="64" r="CB329">
        <v>0.0</v>
      </c>
      <c s="64" r="CC329">
        <v>0.0</v>
      </c>
      <c s="64" r="CD329">
        <v>0.0</v>
      </c>
      <c s="64" r="CE329">
        <v>4.0</v>
      </c>
      <c s="64" r="CF329">
        <v>0.0</v>
      </c>
      <c s="64" r="CG329">
        <v>0.0</v>
      </c>
      <c s="64" r="CH329">
        <v>4.0</v>
      </c>
      <c s="64" r="CI329">
        <v>120.0</v>
      </c>
      <c s="64" r="CJ329">
        <v>0.0</v>
      </c>
      <c s="64" r="CK329">
        <v>16.0</v>
      </c>
      <c s="64" r="CL329">
        <v>0.0</v>
      </c>
      <c s="64" r="CM329">
        <v>20.0</v>
      </c>
      <c s="64" r="CN329">
        <v>40.0</v>
      </c>
      <c s="64" r="CO329">
        <v>36.0</v>
      </c>
      <c s="64" r="CP329">
        <v>0.0</v>
      </c>
      <c s="64" r="CQ329">
        <v>8.0</v>
      </c>
      <c s="64" r="CR329">
        <v>52.0</v>
      </c>
      <c s="64" r="CS329">
        <v>0.0</v>
      </c>
      <c s="64" r="CT329">
        <v>0.0</v>
      </c>
      <c s="64" r="CU329">
        <v>0.0</v>
      </c>
      <c s="64" r="CV329">
        <v>0.0</v>
      </c>
      <c s="64" r="CW329">
        <v>8.0</v>
      </c>
      <c s="64" r="CX329">
        <v>0.0</v>
      </c>
      <c s="64" r="CY329">
        <v>40.0</v>
      </c>
      <c s="64" r="CZ329">
        <v>4.0</v>
      </c>
    </row>
    <row customHeight="1" r="330" ht="15.0">
      <c t="s" s="62" r="A330">
        <v>3644</v>
      </c>
      <c t="s" s="62" r="B330">
        <v>3645</v>
      </c>
      <c t="s" s="62" r="C330">
        <v>3646</v>
      </c>
      <c t="s" s="62" r="D330">
        <v>3647</v>
      </c>
      <c t="s" s="62" r="E330">
        <v>3648</v>
      </c>
      <c t="s" s="62" r="F330">
        <v>3649</v>
      </c>
      <c t="s" s="63" r="G330">
        <v>3650</v>
      </c>
      <c t="s" s="62" r="H330">
        <v>3651</v>
      </c>
      <c s="64" r="I330">
        <v>2649.0</v>
      </c>
      <c s="64" r="J330">
        <v>2527.0</v>
      </c>
      <c s="64" r="K330">
        <v>2355.0</v>
      </c>
      <c s="64" r="L330">
        <v>1640.0</v>
      </c>
      <c s="64" r="M330">
        <v>1222.0</v>
      </c>
      <c s="64" r="N330">
        <v>749.0</v>
      </c>
      <c s="64" r="O330">
        <v>11.62</v>
      </c>
      <c s="64" r="P330">
        <v>475.906908999999</v>
      </c>
      <c s="64" r="Q330">
        <v>366.008727</v>
      </c>
      <c s="64" r="R330">
        <v>515.087999999999</v>
      </c>
      <c s="64" r="S330">
        <v>623.074909</v>
      </c>
      <c s="64" r="T330">
        <v>497.886545</v>
      </c>
      <c s="64" r="U330">
        <v>171.034909</v>
      </c>
      <c s="64" r="V330">
        <v>508.0</v>
      </c>
      <c s="64" r="W330">
        <v>434.0</v>
      </c>
      <c s="64" r="X330">
        <v>625.0</v>
      </c>
      <c s="64" r="Y330">
        <v>603.0</v>
      </c>
      <c s="64" r="Z330">
        <v>243.0</v>
      </c>
      <c s="64" r="AA330">
        <v>114.0</v>
      </c>
      <c s="64" r="AB330">
        <v>1357.283294</v>
      </c>
      <c s="64" r="AC330">
        <v>265.666908999999</v>
      </c>
      <c s="64" r="AD330">
        <v>204.506182</v>
      </c>
      <c s="64" r="AE330">
        <v>254.199273</v>
      </c>
      <c s="64" r="AF330">
        <v>309.626181999999</v>
      </c>
      <c s="64" r="AG330">
        <v>253.243636</v>
      </c>
      <c s="64" r="AH330">
        <v>65.2629299999999</v>
      </c>
      <c s="64" r="AI330">
        <v>4.778182</v>
      </c>
      <c s="64" r="AJ330">
        <v>365.053090999999</v>
      </c>
      <c s="64" r="AK330">
        <v>782.666182</v>
      </c>
      <c s="64" r="AL330">
        <v>209.564021</v>
      </c>
      <c s="64" r="AM330">
        <v>1291.71670599999</v>
      </c>
      <c s="64" r="AN330">
        <v>210.24</v>
      </c>
      <c s="64" r="AO330">
        <v>161.502545</v>
      </c>
      <c s="64" r="AP330">
        <v>260.888727</v>
      </c>
      <c s="64" r="AQ330">
        <v>313.448727</v>
      </c>
      <c s="64" r="AR330">
        <v>244.642909</v>
      </c>
      <c s="64" r="AS330">
        <v>87.8482139999999</v>
      </c>
      <c s="64" r="AT330">
        <v>13.145583</v>
      </c>
      <c s="64" r="AU330">
        <v>275.223273</v>
      </c>
      <c s="64" r="AV330">
        <v>781.710545</v>
      </c>
      <c s="64" r="AW330">
        <v>234.782888</v>
      </c>
      <c s="64" r="AX330">
        <v>2190.97052399999</v>
      </c>
      <c s="64" r="AY330">
        <v>3.82254499999999</v>
      </c>
      <c s="64" r="AZ330">
        <v>95.563636</v>
      </c>
      <c s="64" r="BA330">
        <v>271.400727</v>
      </c>
      <c s="64" r="BB330">
        <v>397.544727</v>
      </c>
      <c s="64" r="BC330">
        <v>347.851635999999</v>
      </c>
      <c s="64" r="BD330">
        <v>191.127273</v>
      </c>
      <c s="64" r="BE330">
        <v>627.549433</v>
      </c>
      <c s="64" r="BF330">
        <v>256.110545</v>
      </c>
      <c s="64" r="BG330">
        <v>1988.0</v>
      </c>
      <c s="64" r="BH330">
        <v>1058.84509099999</v>
      </c>
      <c s="64" r="BI330">
        <v>0.0</v>
      </c>
      <c s="64" r="BJ330">
        <v>64.9832729999999</v>
      </c>
      <c s="64" r="BK330">
        <v>172.014545</v>
      </c>
      <c s="64" r="BL330">
        <v>187.304727</v>
      </c>
      <c s="64" r="BM330">
        <v>72.628364</v>
      </c>
      <c s="64" r="BN330">
        <v>160.546909</v>
      </c>
      <c s="64" r="BO330">
        <v>301.981090999999</v>
      </c>
      <c s="64" r="BP330">
        <v>99.386182</v>
      </c>
      <c s="64" r="BQ330">
        <v>1132.12543299999</v>
      </c>
      <c s="64" r="BR330">
        <v>3.82254499999999</v>
      </c>
      <c s="64" r="BS330">
        <v>30.5803639999999</v>
      </c>
      <c s="64" r="BT330">
        <v>99.386182</v>
      </c>
      <c s="64" r="BU330">
        <v>210.24</v>
      </c>
      <c s="64" r="BV330">
        <v>275.223273</v>
      </c>
      <c s="64" r="BW330">
        <v>30.5803639999999</v>
      </c>
      <c s="64" r="BX330">
        <v>325.568341999999</v>
      </c>
      <c s="64" r="BY330">
        <v>156.724364</v>
      </c>
      <c s="64" r="BZ330">
        <v>305.803635999999</v>
      </c>
      <c s="64" r="CA330">
        <v>0.0</v>
      </c>
      <c s="64" r="CB330">
        <v>0.0</v>
      </c>
      <c s="64" r="CC330">
        <v>0.0</v>
      </c>
      <c s="64" r="CD330">
        <v>38.2254549999999</v>
      </c>
      <c s="64" r="CE330">
        <v>38.2254549999999</v>
      </c>
      <c s="64" r="CF330">
        <v>53.515636</v>
      </c>
      <c s="64" r="CG330">
        <v>0.0</v>
      </c>
      <c s="64" r="CH330">
        <v>175.837090999999</v>
      </c>
      <c s="64" r="CI330">
        <v>1005.329455</v>
      </c>
      <c s="64" r="CJ330">
        <v>3.82254499999999</v>
      </c>
      <c s="64" r="CK330">
        <v>72.628364</v>
      </c>
      <c s="64" r="CL330">
        <v>217.885090999999</v>
      </c>
      <c s="64" r="CM330">
        <v>271.400727</v>
      </c>
      <c s="64" r="CN330">
        <v>259.933090999999</v>
      </c>
      <c s="64" r="CO330">
        <v>129.966545</v>
      </c>
      <c s="64" r="CP330">
        <v>7.64509099999999</v>
      </c>
      <c s="64" r="CQ330">
        <v>42.048</v>
      </c>
      <c s="64" r="CR330">
        <v>879.837433</v>
      </c>
      <c s="64" r="CS330">
        <v>0.0</v>
      </c>
      <c s="64" r="CT330">
        <v>22.9352729999999</v>
      </c>
      <c s="64" r="CU330">
        <v>53.515636</v>
      </c>
      <c s="64" r="CV330">
        <v>87.9185449999999</v>
      </c>
      <c s="64" r="CW330">
        <v>49.693091</v>
      </c>
      <c s="64" r="CX330">
        <v>7.64509099999999</v>
      </c>
      <c s="64" r="CY330">
        <v>619.904342</v>
      </c>
      <c s="64" r="CZ330">
        <v>38.2254549999999</v>
      </c>
    </row>
    <row customHeight="1" r="331" ht="15.0">
      <c t="s" s="62" r="A331">
        <v>3652</v>
      </c>
      <c t="s" s="62" r="B331">
        <v>3653</v>
      </c>
      <c t="s" s="62" r="C331">
        <v>3654</v>
      </c>
      <c t="s" s="62" r="D331">
        <v>3655</v>
      </c>
      <c t="s" s="62" r="E331">
        <v>3656</v>
      </c>
      <c t="s" s="62" r="F331">
        <v>3657</v>
      </c>
      <c t="s" s="63" r="G331">
        <v>3658</v>
      </c>
      <c t="s" s="62" r="H331">
        <v>3659</v>
      </c>
      <c s="64" r="I331">
        <v>430.0</v>
      </c>
      <c s="64" r="J331">
        <v>356.0</v>
      </c>
      <c s="64" r="K331">
        <v>361.0</v>
      </c>
      <c s="64" r="L331">
        <v>361.0</v>
      </c>
      <c s="64" r="M331">
        <v>380.0</v>
      </c>
      <c s="64" r="N331">
        <v>465.0</v>
      </c>
      <c s="64" r="O331">
        <v>8.74</v>
      </c>
      <c s="64" r="P331">
        <v>96.4923749999999</v>
      </c>
      <c s="64" r="Q331">
        <v>41.220044</v>
      </c>
      <c s="64" r="R331">
        <v>95.5555559999999</v>
      </c>
      <c s="64" r="S331">
        <v>87.124183</v>
      </c>
      <c s="64" r="T331">
        <v>64.640523</v>
      </c>
      <c s="64" r="U331">
        <v>44.96732</v>
      </c>
      <c s="64" r="V331">
        <v>59.0</v>
      </c>
      <c s="64" r="W331">
        <v>42.0</v>
      </c>
      <c s="64" r="X331">
        <v>74.0</v>
      </c>
      <c s="64" r="Y331">
        <v>71.0</v>
      </c>
      <c s="64" r="Z331">
        <v>76.0</v>
      </c>
      <c s="64" r="AA331">
        <v>34.0</v>
      </c>
      <c s="64" r="AB331">
        <v>214.531589999999</v>
      </c>
      <c s="64" r="AC331">
        <v>52.461874</v>
      </c>
      <c s="64" r="AD331">
        <v>15.925926</v>
      </c>
      <c s="64" r="AE331">
        <v>47.7777779999999</v>
      </c>
      <c s="64" r="AF331">
        <v>40.2832239999999</v>
      </c>
      <c s="64" r="AG331">
        <v>37.4727669999999</v>
      </c>
      <c s="64" r="AH331">
        <v>17.799564</v>
      </c>
      <c s="64" r="AI331">
        <v>2.810458</v>
      </c>
      <c s="64" r="AJ331">
        <v>59.0196079999999</v>
      </c>
      <c s="64" r="AK331">
        <v>110.544662</v>
      </c>
      <c s="64" r="AL331">
        <v>44.96732</v>
      </c>
      <c s="64" r="AM331">
        <v>215.46841</v>
      </c>
      <c s="64" r="AN331">
        <v>44.030501</v>
      </c>
      <c s="64" r="AO331">
        <v>25.294118</v>
      </c>
      <c s="64" r="AP331">
        <v>47.7777779999999</v>
      </c>
      <c s="64" r="AQ331">
        <v>46.8409589999999</v>
      </c>
      <c s="64" r="AR331">
        <v>27.167756</v>
      </c>
      <c s="64" r="AS331">
        <v>20.610022</v>
      </c>
      <c s="64" r="AT331">
        <v>3.747277</v>
      </c>
      <c s="64" r="AU331">
        <v>52.461874</v>
      </c>
      <c s="64" r="AV331">
        <v>121.786492</v>
      </c>
      <c s="64" r="AW331">
        <v>41.220044</v>
      </c>
      <c s="64" r="AX331">
        <v>348.496732</v>
      </c>
      <c s="64" r="AY331">
        <v>3.747277</v>
      </c>
      <c s="64" r="AZ331">
        <v>14.989107</v>
      </c>
      <c s="64" r="BA331">
        <v>26.230937</v>
      </c>
      <c s="64" r="BB331">
        <v>44.96732</v>
      </c>
      <c s="64" r="BC331">
        <v>52.461874</v>
      </c>
      <c s="64" r="BD331">
        <v>56.20915</v>
      </c>
      <c s="64" r="BE331">
        <v>112.418301</v>
      </c>
      <c s="64" r="BF331">
        <v>37.4727669999999</v>
      </c>
      <c s="64" r="BG331">
        <v>288.0</v>
      </c>
      <c s="64" r="BH331">
        <v>168.627451</v>
      </c>
      <c s="64" r="BI331">
        <v>0.0</v>
      </c>
      <c s="64" r="BJ331">
        <v>11.24183</v>
      </c>
      <c s="64" r="BK331">
        <v>11.24183</v>
      </c>
      <c s="64" r="BL331">
        <v>26.230937</v>
      </c>
      <c s="64" r="BM331">
        <v>0.0</v>
      </c>
      <c s="64" r="BN331">
        <v>44.96732</v>
      </c>
      <c s="64" r="BO331">
        <v>67.45098</v>
      </c>
      <c s="64" r="BP331">
        <v>7.49455299999999</v>
      </c>
      <c s="64" r="BQ331">
        <v>179.869281</v>
      </c>
      <c s="64" r="BR331">
        <v>3.747277</v>
      </c>
      <c s="64" r="BS331">
        <v>3.747277</v>
      </c>
      <c s="64" r="BT331">
        <v>14.989107</v>
      </c>
      <c s="64" r="BU331">
        <v>18.736383</v>
      </c>
      <c s="64" r="BV331">
        <v>52.461874</v>
      </c>
      <c s="64" r="BW331">
        <v>11.24183</v>
      </c>
      <c s="64" r="BX331">
        <v>44.96732</v>
      </c>
      <c s="64" r="BY331">
        <v>29.978214</v>
      </c>
      <c s="64" r="BZ331">
        <v>22.48366</v>
      </c>
      <c s="64" r="CA331">
        <v>0.0</v>
      </c>
      <c s="64" r="CB331">
        <v>0.0</v>
      </c>
      <c s="64" r="CC331">
        <v>0.0</v>
      </c>
      <c s="64" r="CD331">
        <v>3.747277</v>
      </c>
      <c s="64" r="CE331">
        <v>3.747277</v>
      </c>
      <c s="64" r="CF331">
        <v>7.49455299999999</v>
      </c>
      <c s="64" r="CG331">
        <v>0.0</v>
      </c>
      <c s="64" r="CH331">
        <v>7.49455299999999</v>
      </c>
      <c s="64" r="CI331">
        <v>172.374728</v>
      </c>
      <c s="64" r="CJ331">
        <v>3.747277</v>
      </c>
      <c s="64" r="CK331">
        <v>14.989107</v>
      </c>
      <c s="64" r="CL331">
        <v>22.48366</v>
      </c>
      <c s="64" r="CM331">
        <v>37.4727669999999</v>
      </c>
      <c s="64" r="CN331">
        <v>37.4727669999999</v>
      </c>
      <c s="64" r="CO331">
        <v>44.96732</v>
      </c>
      <c s="64" r="CP331">
        <v>0.0</v>
      </c>
      <c s="64" r="CQ331">
        <v>11.24183</v>
      </c>
      <c s="64" r="CR331">
        <v>153.638343999999</v>
      </c>
      <c s="64" r="CS331">
        <v>0.0</v>
      </c>
      <c s="64" r="CT331">
        <v>0.0</v>
      </c>
      <c s="64" r="CU331">
        <v>3.747277</v>
      </c>
      <c s="64" r="CV331">
        <v>3.747277</v>
      </c>
      <c s="64" r="CW331">
        <v>11.24183</v>
      </c>
      <c s="64" r="CX331">
        <v>3.747277</v>
      </c>
      <c s="64" r="CY331">
        <v>112.418301</v>
      </c>
      <c s="64" r="CZ331">
        <v>18.736383</v>
      </c>
    </row>
    <row customHeight="1" r="332" ht="15.0">
      <c t="s" s="62" r="A332">
        <v>3660</v>
      </c>
      <c t="s" s="62" r="B332">
        <v>3661</v>
      </c>
      <c t="s" s="62" r="C332">
        <v>3662</v>
      </c>
      <c t="s" s="62" r="D332">
        <v>3663</v>
      </c>
      <c t="s" s="62" r="E332">
        <v>3664</v>
      </c>
      <c t="s" s="62" r="F332">
        <v>3665</v>
      </c>
      <c t="s" s="63" r="G332">
        <v>3666</v>
      </c>
      <c t="s" s="62" r="H332">
        <v>3667</v>
      </c>
      <c s="64" r="I332">
        <v>902.0</v>
      </c>
      <c s="64" r="J332">
        <v>726.0</v>
      </c>
      <c s="64" r="K332">
        <v>668.0</v>
      </c>
      <c s="64" r="L332">
        <v>541.0</v>
      </c>
      <c s="64" r="M332">
        <v>531.0</v>
      </c>
      <c s="64" r="N332">
        <v>524.0</v>
      </c>
      <c s="64" r="O332">
        <v>13.19</v>
      </c>
      <c s="64" r="P332">
        <v>177.945578</v>
      </c>
      <c s="64" r="Q332">
        <v>116.585033999999</v>
      </c>
      <c s="64" r="R332">
        <v>202.489796</v>
      </c>
      <c s="64" r="S332">
        <v>213.739228999999</v>
      </c>
      <c s="64" r="T332">
        <v>116.585033999999</v>
      </c>
      <c s="64" r="U332">
        <v>74.6553289999999</v>
      </c>
      <c s="64" r="V332">
        <v>135.0</v>
      </c>
      <c s="64" r="W332">
        <v>115.0</v>
      </c>
      <c s="64" r="X332">
        <v>181.0</v>
      </c>
      <c s="64" r="Y332">
        <v>133.0</v>
      </c>
      <c s="64" r="Z332">
        <v>119.0</v>
      </c>
      <c s="64" r="AA332">
        <v>43.0</v>
      </c>
      <c s="64" r="AB332">
        <v>457.136054</v>
      </c>
      <c s="64" r="AC332">
        <v>93.0634919999999</v>
      </c>
      <c s="64" r="AD332">
        <v>56.247166</v>
      </c>
      <c s="64" r="AE332">
        <v>106.358277</v>
      </c>
      <c s="64" r="AF332">
        <v>108.403628</v>
      </c>
      <c s="64" r="AG332">
        <v>60.337868</v>
      </c>
      <c s="64" r="AH332">
        <v>32.725624</v>
      </c>
      <c s="64" r="AI332">
        <v>0.0</v>
      </c>
      <c s="64" r="AJ332">
        <v>112.494331</v>
      </c>
      <c s="64" r="AK332">
        <v>274.077097999999</v>
      </c>
      <c s="64" r="AL332">
        <v>70.564626</v>
      </c>
      <c s="64" r="AM332">
        <v>444.863946</v>
      </c>
      <c s="64" r="AN332">
        <v>84.882086</v>
      </c>
      <c s="64" r="AO332">
        <v>60.337868</v>
      </c>
      <c s="64" r="AP332">
        <v>96.1315189999999</v>
      </c>
      <c s="64" r="AQ332">
        <v>105.335601</v>
      </c>
      <c s="64" r="AR332">
        <v>56.247166</v>
      </c>
      <c s="64" r="AS332">
        <v>38.8616779999999</v>
      </c>
      <c s="64" r="AT332">
        <v>3.06802699999999</v>
      </c>
      <c s="64" r="AU332">
        <v>106.358277</v>
      </c>
      <c s="64" r="AV332">
        <v>260.782312999999</v>
      </c>
      <c s="64" r="AW332">
        <v>77.7233559999999</v>
      </c>
      <c s="64" r="AX332">
        <v>707.691609999999</v>
      </c>
      <c s="64" r="AY332">
        <v>16.362812</v>
      </c>
      <c s="64" r="AZ332">
        <v>36.816327</v>
      </c>
      <c s="64" r="BA332">
        <v>8.181406</v>
      </c>
      <c s="64" r="BB332">
        <v>73.632653</v>
      </c>
      <c s="64" r="BC332">
        <v>94.086168</v>
      </c>
      <c s="64" r="BD332">
        <v>163.628118</v>
      </c>
      <c s="64" r="BE332">
        <v>184.081633</v>
      </c>
      <c s="64" r="BF332">
        <v>130.902493999999</v>
      </c>
      <c s="64" r="BG332">
        <v>576.0</v>
      </c>
      <c s="64" r="BH332">
        <v>339.528345</v>
      </c>
      <c s="64" r="BI332">
        <v>8.181406</v>
      </c>
      <c s="64" r="BJ332">
        <v>24.544218</v>
      </c>
      <c s="64" r="BK332">
        <v>4.090703</v>
      </c>
      <c s="64" r="BL332">
        <v>36.816327</v>
      </c>
      <c s="64" r="BM332">
        <v>8.181406</v>
      </c>
      <c s="64" r="BN332">
        <v>118.630385</v>
      </c>
      <c s="64" r="BO332">
        <v>98.176871</v>
      </c>
      <c s="64" r="BP332">
        <v>40.907029</v>
      </c>
      <c s="64" r="BQ332">
        <v>368.163265</v>
      </c>
      <c s="64" r="BR332">
        <v>8.181406</v>
      </c>
      <c s="64" r="BS332">
        <v>12.272109</v>
      </c>
      <c s="64" r="BT332">
        <v>4.090703</v>
      </c>
      <c s="64" r="BU332">
        <v>36.816327</v>
      </c>
      <c s="64" r="BV332">
        <v>85.904762</v>
      </c>
      <c s="64" r="BW332">
        <v>44.9977319999999</v>
      </c>
      <c s="64" r="BX332">
        <v>85.904762</v>
      </c>
      <c s="64" r="BY332">
        <v>89.9954649999999</v>
      </c>
      <c s="64" r="BZ332">
        <v>61.3605439999999</v>
      </c>
      <c s="64" r="CA332">
        <v>0.0</v>
      </c>
      <c s="64" r="CB332">
        <v>0.0</v>
      </c>
      <c s="64" r="CC332">
        <v>0.0</v>
      </c>
      <c s="64" r="CD332">
        <v>4.090703</v>
      </c>
      <c s="64" r="CE332">
        <v>8.181406</v>
      </c>
      <c s="64" r="CF332">
        <v>12.272109</v>
      </c>
      <c s="64" r="CG332">
        <v>0.0</v>
      </c>
      <c s="64" r="CH332">
        <v>36.816327</v>
      </c>
      <c s="64" r="CI332">
        <v>364.072562</v>
      </c>
      <c s="64" r="CJ332">
        <v>12.272109</v>
      </c>
      <c s="64" r="CK332">
        <v>32.725624</v>
      </c>
      <c s="64" r="CL332">
        <v>4.090703</v>
      </c>
      <c s="64" r="CM332">
        <v>53.179138</v>
      </c>
      <c s="64" r="CN332">
        <v>73.632653</v>
      </c>
      <c s="64" r="CO332">
        <v>147.265306</v>
      </c>
      <c s="64" r="CP332">
        <v>4.090703</v>
      </c>
      <c s="64" r="CQ332">
        <v>36.816327</v>
      </c>
      <c s="64" r="CR332">
        <v>282.258503</v>
      </c>
      <c s="64" r="CS332">
        <v>4.090703</v>
      </c>
      <c s="64" r="CT332">
        <v>4.090703</v>
      </c>
      <c s="64" r="CU332">
        <v>4.090703</v>
      </c>
      <c s="64" r="CV332">
        <v>16.362812</v>
      </c>
      <c s="64" r="CW332">
        <v>12.272109</v>
      </c>
      <c s="64" r="CX332">
        <v>4.090703</v>
      </c>
      <c s="64" r="CY332">
        <v>179.990929999999</v>
      </c>
      <c s="64" r="CZ332">
        <v>57.269841</v>
      </c>
    </row>
    <row customHeight="1" r="333" ht="15.0">
      <c t="s" s="62" r="A333">
        <v>3668</v>
      </c>
      <c t="s" s="62" r="B333">
        <v>3669</v>
      </c>
      <c t="s" s="62" r="C333">
        <v>3670</v>
      </c>
      <c t="s" s="62" r="D333">
        <v>3671</v>
      </c>
      <c t="s" s="62" r="E333">
        <v>3672</v>
      </c>
      <c t="s" s="62" r="F333">
        <v>3673</v>
      </c>
      <c t="s" s="63" r="G333">
        <v>3674</v>
      </c>
      <c t="s" s="62" r="H333">
        <v>3675</v>
      </c>
      <c s="64" r="I333">
        <v>2488.0</v>
      </c>
      <c s="64" r="J333">
        <v>1504.0</v>
      </c>
      <c s="64" r="K333">
        <v>1230.0</v>
      </c>
      <c s="64" r="L333">
        <v>1100.0</v>
      </c>
      <c s="64" r="M333">
        <v>1058.0</v>
      </c>
      <c s="64" r="N333">
        <v>1149.0</v>
      </c>
      <c s="64" r="O333">
        <v>149.03</v>
      </c>
      <c s="64" r="P333">
        <v>503.889523</v>
      </c>
      <c s="64" r="Q333">
        <v>326.382987</v>
      </c>
      <c s="64" r="R333">
        <v>585.008102</v>
      </c>
      <c s="64" r="S333">
        <v>509.615541</v>
      </c>
      <c s="64" r="T333">
        <v>379.871292999999</v>
      </c>
      <c s="64" r="U333">
        <v>183.232553999999</v>
      </c>
      <c s="64" r="V333">
        <v>259.0</v>
      </c>
      <c s="64" r="W333">
        <v>202.0</v>
      </c>
      <c s="64" r="X333">
        <v>349.0</v>
      </c>
      <c s="64" r="Y333">
        <v>307.0</v>
      </c>
      <c s="64" r="Z333">
        <v>257.0</v>
      </c>
      <c s="64" r="AA333">
        <v>130.0</v>
      </c>
      <c s="64" r="AB333">
        <v>1254.997605</v>
      </c>
      <c s="64" r="AC333">
        <v>263.396795999999</v>
      </c>
      <c s="64" r="AD333">
        <v>166.054502</v>
      </c>
      <c s="64" r="AE333">
        <v>292.026883</v>
      </c>
      <c s="64" r="AF333">
        <v>253.853433999999</v>
      </c>
      <c s="64" r="AG333">
        <v>195.684403</v>
      </c>
      <c s="64" r="AH333">
        <v>79.209906</v>
      </c>
      <c s="64" r="AI333">
        <v>4.771681</v>
      </c>
      <c s="64" r="AJ333">
        <v>332.109004</v>
      </c>
      <c s="64" r="AK333">
        <v>734.884366</v>
      </c>
      <c s="64" r="AL333">
        <v>188.004234999999</v>
      </c>
      <c s="64" r="AM333">
        <v>1233.002395</v>
      </c>
      <c s="64" r="AN333">
        <v>240.492727</v>
      </c>
      <c s="64" r="AO333">
        <v>160.328485</v>
      </c>
      <c s="64" r="AP333">
        <v>292.981219</v>
      </c>
      <c s="64" r="AQ333">
        <v>255.762106999999</v>
      </c>
      <c s="64" r="AR333">
        <v>184.18689</v>
      </c>
      <c s="64" r="AS333">
        <v>94.479286</v>
      </c>
      <c s="64" r="AT333">
        <v>4.771681</v>
      </c>
      <c s="64" r="AU333">
        <v>280.574847999999</v>
      </c>
      <c s="64" r="AV333">
        <v>749.153932</v>
      </c>
      <c s="64" r="AW333">
        <v>203.273615</v>
      </c>
      <c s="64" r="AX333">
        <v>2011.740749</v>
      </c>
      <c s="64" r="AY333">
        <v>26.7214139999999</v>
      </c>
      <c s="64" r="AZ333">
        <v>103.068312</v>
      </c>
      <c s="64" r="BA333">
        <v>110.703001</v>
      </c>
      <c s="64" r="BB333">
        <v>335.926349</v>
      </c>
      <c s="64" r="BC333">
        <v>362.647763</v>
      </c>
      <c s="64" r="BD333">
        <v>309.204934999999</v>
      </c>
      <c s="64" r="BE333">
        <v>549.697662</v>
      </c>
      <c s="64" r="BF333">
        <v>213.771312999999</v>
      </c>
      <c s="64" r="BG333">
        <v>1264.0</v>
      </c>
      <c s="64" r="BH333">
        <v>992.509667</v>
      </c>
      <c s="64" r="BI333">
        <v>22.904069</v>
      </c>
      <c s="64" r="BJ333">
        <v>76.3468969999999</v>
      </c>
      <c s="64" r="BK333">
        <v>72.529553</v>
      </c>
      <c s="64" r="BL333">
        <v>156.51114</v>
      </c>
      <c s="64" r="BM333">
        <v>57.260173</v>
      </c>
      <c s="64" r="BN333">
        <v>267.214140999999</v>
      </c>
      <c s="64" r="BO333">
        <v>259.579451</v>
      </c>
      <c s="64" r="BP333">
        <v>80.164242</v>
      </c>
      <c s="64" r="BQ333">
        <v>1019.231082</v>
      </c>
      <c s="64" r="BR333">
        <v>3.817345</v>
      </c>
      <c s="64" r="BS333">
        <v>26.7214139999999</v>
      </c>
      <c s="64" r="BT333">
        <v>38.1734489999999</v>
      </c>
      <c s="64" r="BU333">
        <v>179.415209</v>
      </c>
      <c s="64" r="BV333">
        <v>305.387589999999</v>
      </c>
      <c s="64" r="BW333">
        <v>41.990794</v>
      </c>
      <c s="64" r="BX333">
        <v>290.118209999999</v>
      </c>
      <c s="64" r="BY333">
        <v>133.607070999999</v>
      </c>
      <c s="64" r="BZ333">
        <v>198.501933</v>
      </c>
      <c s="64" r="CA333">
        <v>3.817345</v>
      </c>
      <c s="64" r="CB333">
        <v>0.0</v>
      </c>
      <c s="64" r="CC333">
        <v>0.0</v>
      </c>
      <c s="64" r="CD333">
        <v>19.086724</v>
      </c>
      <c s="64" r="CE333">
        <v>45.808138</v>
      </c>
      <c s="64" r="CF333">
        <v>34.356104</v>
      </c>
      <c s="64" r="CG333">
        <v>0.0</v>
      </c>
      <c s="64" r="CH333">
        <v>95.433622</v>
      </c>
      <c s="64" r="CI333">
        <v>1049.769841</v>
      </c>
      <c s="64" r="CJ333">
        <v>22.904069</v>
      </c>
      <c s="64" r="CK333">
        <v>80.164242</v>
      </c>
      <c s="64" r="CL333">
        <v>95.433622</v>
      </c>
      <c s="64" r="CM333">
        <v>259.579451</v>
      </c>
      <c s="64" r="CN333">
        <v>267.214140999999</v>
      </c>
      <c s="64" r="CO333">
        <v>244.310071999999</v>
      </c>
      <c s="64" r="CP333">
        <v>0.0</v>
      </c>
      <c s="64" r="CQ333">
        <v>80.164242</v>
      </c>
      <c s="64" r="CR333">
        <v>763.468975</v>
      </c>
      <c s="64" r="CS333">
        <v>0.0</v>
      </c>
      <c s="64" r="CT333">
        <v>22.904069</v>
      </c>
      <c s="64" r="CU333">
        <v>15.269379</v>
      </c>
      <c s="64" r="CV333">
        <v>57.260173</v>
      </c>
      <c s="64" r="CW333">
        <v>49.625483</v>
      </c>
      <c s="64" r="CX333">
        <v>30.5387589999999</v>
      </c>
      <c s="64" r="CY333">
        <v>549.697662</v>
      </c>
      <c s="64" r="CZ333">
        <v>38.1734489999999</v>
      </c>
    </row>
    <row customHeight="1" r="334" ht="15.0">
      <c t="s" s="62" r="A334">
        <v>3676</v>
      </c>
      <c t="s" s="62" r="B334">
        <v>3677</v>
      </c>
      <c t="s" s="62" r="C334">
        <v>3678</v>
      </c>
      <c t="s" s="62" r="D334">
        <v>3679</v>
      </c>
      <c t="s" s="62" r="E334">
        <v>3680</v>
      </c>
      <c t="s" s="62" r="F334">
        <v>3681</v>
      </c>
      <c t="s" s="63" r="G334">
        <v>3682</v>
      </c>
      <c t="s" s="62" r="H334">
        <v>3683</v>
      </c>
      <c s="64" r="I334">
        <v>2407.0</v>
      </c>
      <c s="64" r="J334">
        <v>1999.0</v>
      </c>
      <c s="64" r="K334">
        <v>2008.0</v>
      </c>
      <c s="64" r="L334">
        <v>2030.0</v>
      </c>
      <c s="64" r="M334">
        <v>1997.0</v>
      </c>
      <c s="64" r="N334">
        <v>1889.0</v>
      </c>
      <c s="64" r="O334">
        <v>15.49</v>
      </c>
      <c s="64" r="P334">
        <v>524.581797</v>
      </c>
      <c s="64" r="Q334">
        <v>341.981207999999</v>
      </c>
      <c s="64" r="R334">
        <v>585.704670999999</v>
      </c>
      <c s="64" r="S334">
        <v>457.487104999999</v>
      </c>
      <c s="64" r="T334">
        <v>324.384898</v>
      </c>
      <c s="64" r="U334">
        <v>172.860322</v>
      </c>
      <c s="64" r="V334">
        <v>378.0</v>
      </c>
      <c s="64" r="W334">
        <v>349.0</v>
      </c>
      <c s="64" r="X334">
        <v>475.0</v>
      </c>
      <c s="64" r="Y334">
        <v>398.0</v>
      </c>
      <c s="64" r="Z334">
        <v>263.0</v>
      </c>
      <c s="64" r="AA334">
        <v>136.0</v>
      </c>
      <c s="64" r="AB334">
        <v>1184.15002499999</v>
      </c>
      <c s="64" r="AC334">
        <v>267.146525</v>
      </c>
      <c s="64" r="AD334">
        <v>165.207370999999</v>
      </c>
      <c s="64" r="AE334">
        <v>294.338036999999</v>
      </c>
      <c s="64" r="AF334">
        <v>237.954736999999</v>
      </c>
      <c s="64" r="AG334">
        <v>149.582325</v>
      </c>
      <c s="64" r="AH334">
        <v>66.036527</v>
      </c>
      <c s="64" r="AI334">
        <v>3.88450199999999</v>
      </c>
      <c s="64" r="AJ334">
        <v>330.29869</v>
      </c>
      <c s="64" r="AK334">
        <v>707.182385999999</v>
      </c>
      <c s="64" r="AL334">
        <v>146.668949</v>
      </c>
      <c s="64" r="AM334">
        <v>1222.849975</v>
      </c>
      <c s="64" r="AN334">
        <v>257.435271</v>
      </c>
      <c s="64" r="AO334">
        <v>176.773836999999</v>
      </c>
      <c s="64" r="AP334">
        <v>291.366633999999</v>
      </c>
      <c s="64" r="AQ334">
        <v>219.532367999999</v>
      </c>
      <c s="64" r="AR334">
        <v>174.802573</v>
      </c>
      <c s="64" r="AS334">
        <v>95.1702899999999</v>
      </c>
      <c s="64" r="AT334">
        <v>7.76900299999999</v>
      </c>
      <c s="64" r="AU334">
        <v>312.789419</v>
      </c>
      <c s="64" r="AV334">
        <v>714.864349999999</v>
      </c>
      <c s="64" r="AW334">
        <v>195.196205999999</v>
      </c>
      <c s="64" r="AX334">
        <v>1884.44749299999</v>
      </c>
      <c s="64" r="AY334">
        <v>34.960515</v>
      </c>
      <c s="64" r="AZ334">
        <v>77.690032</v>
      </c>
      <c s="64" r="BA334">
        <v>135.957557</v>
      </c>
      <c s="64" r="BB334">
        <v>322.413634</v>
      </c>
      <c s="64" r="BC334">
        <v>369.027653999999</v>
      </c>
      <c s="64" r="BD334">
        <v>260.261608</v>
      </c>
      <c s="64" r="BE334">
        <v>442.833184</v>
      </c>
      <c s="64" r="BF334">
        <v>241.30331</v>
      </c>
      <c s="64" r="BG334">
        <v>1636.0</v>
      </c>
      <c s="64" r="BH334">
        <v>944.28205</v>
      </c>
      <c s="64" r="BI334">
        <v>19.422508</v>
      </c>
      <c s="64" r="BJ334">
        <v>54.383023</v>
      </c>
      <c s="64" r="BK334">
        <v>89.3435369999999</v>
      </c>
      <c s="64" r="BL334">
        <v>178.687074</v>
      </c>
      <c s="64" r="BM334">
        <v>62.1520259999999</v>
      </c>
      <c s="64" r="BN334">
        <v>221.416592</v>
      </c>
      <c s="64" r="BO334">
        <v>213.647589</v>
      </c>
      <c s="64" r="BP334">
        <v>105.229701</v>
      </c>
      <c s="64" r="BQ334">
        <v>940.165442999999</v>
      </c>
      <c s="64" r="BR334">
        <v>15.5380059999999</v>
      </c>
      <c s="64" r="BS334">
        <v>23.3070099999999</v>
      </c>
      <c s="64" r="BT334">
        <v>46.6140189999999</v>
      </c>
      <c s="64" r="BU334">
        <v>143.72656</v>
      </c>
      <c s="64" r="BV334">
        <v>306.875628</v>
      </c>
      <c s="64" r="BW334">
        <v>38.845016</v>
      </c>
      <c s="64" r="BX334">
        <v>229.185595</v>
      </c>
      <c s="64" r="BY334">
        <v>136.073609</v>
      </c>
      <c s="64" r="BZ334">
        <v>205.994638</v>
      </c>
      <c s="64" r="CA334">
        <v>0.0</v>
      </c>
      <c s="64" r="CB334">
        <v>0.0</v>
      </c>
      <c s="64" r="CC334">
        <v>0.0</v>
      </c>
      <c s="64" r="CD334">
        <v>19.422508</v>
      </c>
      <c s="64" r="CE334">
        <v>27.1915109999999</v>
      </c>
      <c s="64" r="CF334">
        <v>31.076013</v>
      </c>
      <c s="64" r="CG334">
        <v>0.0</v>
      </c>
      <c s="64" r="CH334">
        <v>128.304606</v>
      </c>
      <c s="64" r="CI334">
        <v>1045.279092</v>
      </c>
      <c s="64" r="CJ334">
        <v>27.1915109999999</v>
      </c>
      <c s="64" r="CK334">
        <v>66.036527</v>
      </c>
      <c s="64" r="CL334">
        <v>93.2280389999999</v>
      </c>
      <c s="64" r="CM334">
        <v>279.684116</v>
      </c>
      <c s="64" r="CN334">
        <v>306.875628</v>
      </c>
      <c s="64" r="CO334">
        <v>182.571575999999</v>
      </c>
      <c s="64" r="CP334">
        <v>7.76900299999999</v>
      </c>
      <c s="64" r="CQ334">
        <v>81.922691</v>
      </c>
      <c s="64" r="CR334">
        <v>633.173763</v>
      </c>
      <c s="64" r="CS334">
        <v>7.76900299999999</v>
      </c>
      <c s="64" r="CT334">
        <v>11.6535049999999</v>
      </c>
      <c s="64" r="CU334">
        <v>42.7295179999999</v>
      </c>
      <c s="64" r="CV334">
        <v>23.3070099999999</v>
      </c>
      <c s="64" r="CW334">
        <v>34.960515</v>
      </c>
      <c s="64" r="CX334">
        <v>46.6140189999999</v>
      </c>
      <c s="64" r="CY334">
        <v>435.064181</v>
      </c>
      <c s="64" r="CZ334">
        <v>31.076013</v>
      </c>
    </row>
    <row customHeight="1" r="335" ht="15.0">
      <c t="s" s="62" r="A335">
        <v>3684</v>
      </c>
      <c t="s" s="62" r="B335">
        <v>3685</v>
      </c>
      <c t="s" s="62" r="C335">
        <v>3686</v>
      </c>
      <c t="s" s="62" r="D335">
        <v>3687</v>
      </c>
      <c t="s" s="62" r="E335">
        <v>3688</v>
      </c>
      <c t="s" s="62" r="F335">
        <v>3689</v>
      </c>
      <c t="s" s="63" r="G335">
        <v>3690</v>
      </c>
      <c t="s" s="62" r="H335">
        <v>3691</v>
      </c>
      <c s="64" r="I335">
        <v>464.0</v>
      </c>
      <c s="64" r="J335">
        <v>340.0</v>
      </c>
      <c s="64" r="K335">
        <v>371.0</v>
      </c>
      <c s="64" r="L335">
        <v>302.0</v>
      </c>
      <c s="64" r="M335">
        <v>133.0</v>
      </c>
      <c s="64" r="N335">
        <v>128.0</v>
      </c>
      <c s="64" r="O335">
        <v>3.93</v>
      </c>
      <c s="64" r="P335">
        <v>114.118208</v>
      </c>
      <c s="64" r="Q335">
        <v>53.5301589999999</v>
      </c>
      <c s="64" r="R335">
        <v>135.948865</v>
      </c>
      <c s="64" r="S335">
        <v>75.2669609999999</v>
      </c>
      <c s="64" r="T335">
        <v>64.3047049999999</v>
      </c>
      <c s="64" r="U335">
        <v>20.831102</v>
      </c>
      <c s="64" r="V335">
        <v>50.0</v>
      </c>
      <c s="64" r="W335">
        <v>77.0</v>
      </c>
      <c s="64" r="X335">
        <v>67.0</v>
      </c>
      <c s="64" r="Y335">
        <v>98.0</v>
      </c>
      <c s="64" r="Z335">
        <v>35.0</v>
      </c>
      <c s="64" r="AA335">
        <v>13.0</v>
      </c>
      <c s="64" r="AB335">
        <v>232.046928</v>
      </c>
      <c s="64" r="AC335">
        <v>61.587605</v>
      </c>
      <c s="64" r="AD335">
        <v>25.453457</v>
      </c>
      <c s="64" r="AE335">
        <v>67.9275049999999</v>
      </c>
      <c s="64" r="AF335">
        <v>36.3218579999999</v>
      </c>
      <c s="64" r="AG335">
        <v>33.510902</v>
      </c>
      <c s="64" r="AH335">
        <v>7.24560099999999</v>
      </c>
      <c s="64" r="AI335">
        <v>0.0</v>
      </c>
      <c s="64" r="AJ335">
        <v>69.8327599999999</v>
      </c>
      <c s="64" r="AK335">
        <v>140.477365999999</v>
      </c>
      <c s="64" r="AL335">
        <v>21.736802</v>
      </c>
      <c s="64" r="AM335">
        <v>231.953071999999</v>
      </c>
      <c s="64" r="AN335">
        <v>52.5306039999999</v>
      </c>
      <c s="64" r="AO335">
        <v>28.076702</v>
      </c>
      <c s="64" r="AP335">
        <v>68.02136</v>
      </c>
      <c s="64" r="AQ335">
        <v>38.945103</v>
      </c>
      <c s="64" r="AR335">
        <v>30.7938019999999</v>
      </c>
      <c s="64" r="AS335">
        <v>13.585501</v>
      </c>
      <c s="64" r="AT335">
        <v>0.0</v>
      </c>
      <c s="64" r="AU335">
        <v>65.2104049999999</v>
      </c>
      <c s="64" r="AV335">
        <v>139.571665999999</v>
      </c>
      <c s="64" r="AW335">
        <v>27.171002</v>
      </c>
      <c s="64" r="AX335">
        <v>345.292288999999</v>
      </c>
      <c s="64" r="AY335">
        <v>3.62279999999999</v>
      </c>
      <c s="64" r="AZ335">
        <v>32.980623</v>
      </c>
      <c s="64" r="BA335">
        <v>14.866622</v>
      </c>
      <c s="64" r="BB335">
        <v>57.964804</v>
      </c>
      <c s="64" r="BC335">
        <v>79.7016059999999</v>
      </c>
      <c s="64" r="BD335">
        <v>36.6034239999999</v>
      </c>
      <c s="64" r="BE335">
        <v>101.438407</v>
      </c>
      <c s="64" r="BF335">
        <v>18.1140009999999</v>
      </c>
      <c s="64" r="BG335">
        <v>296.0</v>
      </c>
      <c s="64" r="BH335">
        <v>167.399654</v>
      </c>
      <c s="64" r="BI335">
        <v>0.0</v>
      </c>
      <c s="64" r="BJ335">
        <v>25.735023</v>
      </c>
      <c s="64" r="BK335">
        <v>7.24560099999999</v>
      </c>
      <c s="64" r="BL335">
        <v>28.982402</v>
      </c>
      <c s="64" r="BM335">
        <v>14.491201</v>
      </c>
      <c s="64" r="BN335">
        <v>36.6034239999999</v>
      </c>
      <c s="64" r="BO335">
        <v>54.342004</v>
      </c>
      <c s="64" r="BP335">
        <v>0.0</v>
      </c>
      <c s="64" r="BQ335">
        <v>177.892633999999</v>
      </c>
      <c s="64" r="BR335">
        <v>3.62279999999999</v>
      </c>
      <c s="64" r="BS335">
        <v>7.24560099999999</v>
      </c>
      <c s="64" r="BT335">
        <v>7.621022</v>
      </c>
      <c s="64" r="BU335">
        <v>28.982402</v>
      </c>
      <c s="64" r="BV335">
        <v>65.2104049999999</v>
      </c>
      <c s="64" r="BW335">
        <v>0.0</v>
      </c>
      <c s="64" r="BX335">
        <v>47.096403</v>
      </c>
      <c s="64" r="BY335">
        <v>18.1140009999999</v>
      </c>
      <c s="64" r="BZ335">
        <v>29.357823</v>
      </c>
      <c s="64" r="CA335">
        <v>0.0</v>
      </c>
      <c s="64" r="CB335">
        <v>3.62279999999999</v>
      </c>
      <c s="64" r="CC335">
        <v>0.0</v>
      </c>
      <c s="64" r="CD335">
        <v>0.0</v>
      </c>
      <c s="64" r="CE335">
        <v>3.62279999999999</v>
      </c>
      <c s="64" r="CF335">
        <v>7.621022</v>
      </c>
      <c s="64" r="CG335">
        <v>0.0</v>
      </c>
      <c s="64" r="CH335">
        <v>14.491201</v>
      </c>
      <c s="64" r="CI335">
        <v>185.513656</v>
      </c>
      <c s="64" r="CJ335">
        <v>3.62279999999999</v>
      </c>
      <c s="64" r="CK335">
        <v>25.735023</v>
      </c>
      <c s="64" r="CL335">
        <v>14.866622</v>
      </c>
      <c s="64" r="CM335">
        <v>43.4736029999999</v>
      </c>
      <c s="64" r="CN335">
        <v>68.833205</v>
      </c>
      <c s="64" r="CO335">
        <v>28.982402</v>
      </c>
      <c s="64" r="CP335">
        <v>0.0</v>
      </c>
      <c s="64" r="CQ335">
        <v>0.0</v>
      </c>
      <c s="64" r="CR335">
        <v>130.420809999999</v>
      </c>
      <c s="64" r="CS335">
        <v>0.0</v>
      </c>
      <c s="64" r="CT335">
        <v>3.62279999999999</v>
      </c>
      <c s="64" r="CU335">
        <v>0.0</v>
      </c>
      <c s="64" r="CV335">
        <v>14.491201</v>
      </c>
      <c s="64" r="CW335">
        <v>7.24560099999999</v>
      </c>
      <c s="64" r="CX335">
        <v>0.0</v>
      </c>
      <c s="64" r="CY335">
        <v>101.438407</v>
      </c>
      <c s="64" r="CZ335">
        <v>3.62279999999999</v>
      </c>
    </row>
    <row customHeight="1" r="336" ht="15.0">
      <c t="s" s="62" r="A336">
        <v>3692</v>
      </c>
      <c t="s" s="62" r="B336">
        <v>3693</v>
      </c>
      <c t="s" s="62" r="C336">
        <v>3694</v>
      </c>
      <c t="s" s="62" r="D336">
        <v>3695</v>
      </c>
      <c t="s" s="62" r="E336">
        <v>3696</v>
      </c>
      <c t="s" s="62" r="F336">
        <v>3697</v>
      </c>
      <c t="s" s="63" r="G336">
        <v>3698</v>
      </c>
      <c t="s" s="62" r="H336">
        <v>3699</v>
      </c>
      <c s="64" r="I336">
        <v>1038.0</v>
      </c>
      <c s="64" r="J336">
        <v>1017.0</v>
      </c>
      <c s="64" r="K336">
        <v>985.0</v>
      </c>
      <c s="64" r="L336">
        <v>953.0</v>
      </c>
      <c s="64" r="M336">
        <v>1007.0</v>
      </c>
      <c s="64" r="N336">
        <v>1050.0</v>
      </c>
      <c s="64" r="O336">
        <v>63.87</v>
      </c>
      <c s="64" r="P336">
        <v>144.558692</v>
      </c>
      <c s="64" r="Q336">
        <v>111.610416</v>
      </c>
      <c s="64" r="R336">
        <v>181.193429</v>
      </c>
      <c s="64" r="S336">
        <v>195.055220999999</v>
      </c>
      <c s="64" r="T336">
        <v>242.624117</v>
      </c>
      <c s="64" r="U336">
        <v>162.958126999999</v>
      </c>
      <c s="64" r="V336">
        <v>131.0</v>
      </c>
      <c s="64" r="W336">
        <v>138.0</v>
      </c>
      <c s="64" r="X336">
        <v>169.0</v>
      </c>
      <c s="64" r="Y336">
        <v>188.0</v>
      </c>
      <c s="64" r="Z336">
        <v>235.0</v>
      </c>
      <c s="64" r="AA336">
        <v>156.0</v>
      </c>
      <c s="64" r="AB336">
        <v>508.780005</v>
      </c>
      <c s="64" r="AC336">
        <v>73.269474</v>
      </c>
      <c s="64" r="AD336">
        <v>65.074398</v>
      </c>
      <c s="64" r="AE336">
        <v>87.1312659999999</v>
      </c>
      <c s="64" r="AF336">
        <v>97.0325459999999</v>
      </c>
      <c s="64" r="AG336">
        <v>123.787378</v>
      </c>
      <c s="64" r="AH336">
        <v>58.5030539999999</v>
      </c>
      <c s="64" r="AI336">
        <v>3.981887</v>
      </c>
      <c s="64" r="AJ336">
        <v>100.719007</v>
      </c>
      <c s="64" r="AK336">
        <v>265.354311</v>
      </c>
      <c s="64" r="AL336">
        <v>142.706686999999</v>
      </c>
      <c s="64" r="AM336">
        <v>529.219995</v>
      </c>
      <c s="64" r="AN336">
        <v>71.289218</v>
      </c>
      <c s="64" r="AO336">
        <v>46.536017</v>
      </c>
      <c s="64" r="AP336">
        <v>94.062162</v>
      </c>
      <c s="64" r="AQ336">
        <v>98.0226739999999</v>
      </c>
      <c s="64" r="AR336">
        <v>118.836738</v>
      </c>
      <c s="64" r="AS336">
        <v>90.4864039999999</v>
      </c>
      <c s="64" r="AT336">
        <v>9.986781</v>
      </c>
      <c s="64" r="AU336">
        <v>87.1312659999999</v>
      </c>
      <c s="64" r="AV336">
        <v>272.285207</v>
      </c>
      <c s="64" r="AW336">
        <v>169.803521999999</v>
      </c>
      <c s="64" r="AX336">
        <v>903.498065</v>
      </c>
      <c s="64" r="AY336">
        <v>7.921024</v>
      </c>
      <c s="64" r="AZ336">
        <v>39.6051209999999</v>
      </c>
      <c s="64" r="BA336">
        <v>35.644609</v>
      </c>
      <c s="64" r="BB336">
        <v>79.2102419999999</v>
      </c>
      <c s="64" r="BC336">
        <v>130.696899</v>
      </c>
      <c s="64" r="BD336">
        <v>154.459971999999</v>
      </c>
      <c s="64" r="BE336">
        <v>400.695728999999</v>
      </c>
      <c s="64" r="BF336">
        <v>55.2644689999999</v>
      </c>
      <c s="64" r="BG336">
        <v>892.0</v>
      </c>
      <c s="64" r="BH336">
        <v>435.644632</v>
      </c>
      <c s="64" r="BI336">
        <v>0.0</v>
      </c>
      <c s="64" r="BJ336">
        <v>15.842048</v>
      </c>
      <c s="64" r="BK336">
        <v>31.684097</v>
      </c>
      <c s="64" r="BL336">
        <v>39.6051209999999</v>
      </c>
      <c s="64" r="BM336">
        <v>11.881536</v>
      </c>
      <c s="64" r="BN336">
        <v>122.775875</v>
      </c>
      <c s="64" r="BO336">
        <v>198.196607</v>
      </c>
      <c s="64" r="BP336">
        <v>15.659348</v>
      </c>
      <c s="64" r="BQ336">
        <v>467.853433</v>
      </c>
      <c s="64" r="BR336">
        <v>7.921024</v>
      </c>
      <c s="64" r="BS336">
        <v>23.7630729999999</v>
      </c>
      <c s="64" r="BT336">
        <v>3.960512</v>
      </c>
      <c s="64" r="BU336">
        <v>39.6051209999999</v>
      </c>
      <c s="64" r="BV336">
        <v>118.815363</v>
      </c>
      <c s="64" r="BW336">
        <v>31.684097</v>
      </c>
      <c s="64" r="BX336">
        <v>202.499122</v>
      </c>
      <c s="64" r="BY336">
        <v>39.6051209999999</v>
      </c>
      <c s="64" r="BZ336">
        <v>51.3039569999999</v>
      </c>
      <c s="64" r="CA336">
        <v>0.0</v>
      </c>
      <c s="64" r="CB336">
        <v>0.0</v>
      </c>
      <c s="64" r="CC336">
        <v>0.0</v>
      </c>
      <c s="64" r="CD336">
        <v>0.0</v>
      </c>
      <c s="64" r="CE336">
        <v>11.881536</v>
      </c>
      <c s="64" r="CF336">
        <v>11.881536</v>
      </c>
      <c s="64" r="CG336">
        <v>0.0</v>
      </c>
      <c s="64" r="CH336">
        <v>27.5408839999999</v>
      </c>
      <c s="64" r="CI336">
        <v>360.406601</v>
      </c>
      <c s="64" r="CJ336">
        <v>0.0</v>
      </c>
      <c s="64" r="CK336">
        <v>31.684097</v>
      </c>
      <c s="64" r="CL336">
        <v>35.644609</v>
      </c>
      <c s="64" r="CM336">
        <v>59.4076809999999</v>
      </c>
      <c s="64" r="CN336">
        <v>91.091778</v>
      </c>
      <c s="64" r="CO336">
        <v>122.775875</v>
      </c>
      <c s="64" r="CP336">
        <v>3.960512</v>
      </c>
      <c s="64" r="CQ336">
        <v>15.842048</v>
      </c>
      <c s="64" r="CR336">
        <v>491.787507</v>
      </c>
      <c s="64" r="CS336">
        <v>7.921024</v>
      </c>
      <c s="64" r="CT336">
        <v>7.921024</v>
      </c>
      <c s="64" r="CU336">
        <v>0.0</v>
      </c>
      <c s="64" r="CV336">
        <v>19.80256</v>
      </c>
      <c s="64" r="CW336">
        <v>27.723585</v>
      </c>
      <c s="64" r="CX336">
        <v>19.80256</v>
      </c>
      <c s="64" r="CY336">
        <v>396.735216999999</v>
      </c>
      <c s="64" r="CZ336">
        <v>11.881536</v>
      </c>
    </row>
    <row customHeight="1" r="337" ht="15.0">
      <c t="s" s="62" r="A337">
        <v>3700</v>
      </c>
      <c t="s" s="62" r="B337">
        <v>3701</v>
      </c>
      <c t="s" s="62" r="C337">
        <v>3702</v>
      </c>
      <c t="s" s="62" r="D337">
        <v>3703</v>
      </c>
      <c t="s" s="62" r="E337">
        <v>3704</v>
      </c>
      <c t="s" s="62" r="F337">
        <v>3705</v>
      </c>
      <c t="s" s="63" r="G337">
        <v>3706</v>
      </c>
      <c t="s" s="62" r="H337">
        <v>3707</v>
      </c>
      <c s="64" r="I337">
        <v>2166.0</v>
      </c>
      <c s="64" r="J337">
        <v>2025.0</v>
      </c>
      <c s="64" r="K337">
        <v>1992.0</v>
      </c>
      <c s="64" r="L337">
        <v>1958.0</v>
      </c>
      <c s="64" r="M337">
        <v>2096.0</v>
      </c>
      <c s="64" r="N337">
        <v>2227.0</v>
      </c>
      <c s="64" r="O337">
        <v>13.26</v>
      </c>
      <c s="64" r="P337">
        <v>412.582418</v>
      </c>
      <c s="64" r="Q337">
        <v>305.262141999999</v>
      </c>
      <c s="64" r="R337">
        <v>440.327204999999</v>
      </c>
      <c s="64" r="S337">
        <v>452.241723999999</v>
      </c>
      <c s="64" r="T337">
        <v>348.855118</v>
      </c>
      <c s="64" r="U337">
        <v>206.731393</v>
      </c>
      <c s="64" r="V337">
        <v>371.0</v>
      </c>
      <c s="64" r="W337">
        <v>335.0</v>
      </c>
      <c s="64" r="X337">
        <v>455.0</v>
      </c>
      <c s="64" r="Y337">
        <v>382.0</v>
      </c>
      <c s="64" r="Z337">
        <v>320.0</v>
      </c>
      <c s="64" r="AA337">
        <v>162.0</v>
      </c>
      <c s="64" r="AB337">
        <v>1044.72098499999</v>
      </c>
      <c s="64" r="AC337">
        <v>194.864666</v>
      </c>
      <c s="64" r="AD337">
        <v>147.164773999999</v>
      </c>
      <c s="64" r="AE337">
        <v>218.663833</v>
      </c>
      <c s="64" r="AF337">
        <v>225.620938999999</v>
      </c>
      <c s="64" r="AG337">
        <v>173.927636</v>
      </c>
      <c s="64" r="AH337">
        <v>81.497521</v>
      </c>
      <c s="64" r="AI337">
        <v>2.981617</v>
      </c>
      <c s="64" r="AJ337">
        <v>248.533764999999</v>
      </c>
      <c s="64" r="AK337">
        <v>627.228944999999</v>
      </c>
      <c s="64" r="AL337">
        <v>168.958274999999</v>
      </c>
      <c s="64" r="AM337">
        <v>1121.279015</v>
      </c>
      <c s="64" r="AN337">
        <v>217.717752999999</v>
      </c>
      <c s="64" r="AO337">
        <v>158.097367999999</v>
      </c>
      <c s="64" r="AP337">
        <v>221.663372</v>
      </c>
      <c s="64" r="AQ337">
        <v>226.620785</v>
      </c>
      <c s="64" r="AR337">
        <v>174.927482</v>
      </c>
      <c s="64" r="AS337">
        <v>112.313533</v>
      </c>
      <c s="64" r="AT337">
        <v>9.938722</v>
      </c>
      <c s="64" r="AU337">
        <v>273.416413999999</v>
      </c>
      <c s="64" r="AV337">
        <v>631.192486</v>
      </c>
      <c s="64" r="AW337">
        <v>216.670115</v>
      </c>
      <c s="64" r="AX337">
        <v>1769.283694</v>
      </c>
      <c s="64" r="AY337">
        <v>51.681355</v>
      </c>
      <c s="64" r="AZ337">
        <v>75.558183</v>
      </c>
      <c s="64" r="BA337">
        <v>115.336967</v>
      </c>
      <c s="64" r="BB337">
        <v>226.602863</v>
      </c>
      <c s="64" r="BC337">
        <v>226.602863</v>
      </c>
      <c s="64" r="BD337">
        <v>397.572778</v>
      </c>
      <c s="64" r="BE337">
        <v>489.009021</v>
      </c>
      <c s="64" r="BF337">
        <v>186.919661999999</v>
      </c>
      <c s="64" r="BG337">
        <v>1684.0</v>
      </c>
      <c s="64" r="BH337">
        <v>870.727635999999</v>
      </c>
      <c s="64" r="BI337">
        <v>39.754888</v>
      </c>
      <c s="64" r="BJ337">
        <v>55.680739</v>
      </c>
      <c s="64" r="BK337">
        <v>67.631101</v>
      </c>
      <c s="64" r="BL337">
        <v>99.3872209999999</v>
      </c>
      <c s="64" r="BM337">
        <v>35.7793989999999</v>
      </c>
      <c s="64" r="BN337">
        <v>294.210068999999</v>
      </c>
      <c s="64" r="BO337">
        <v>218.651884999999</v>
      </c>
      <c s="64" r="BP337">
        <v>59.6323319999999</v>
      </c>
      <c s="64" r="BQ337">
        <v>898.556058</v>
      </c>
      <c s="64" r="BR337">
        <v>11.926466</v>
      </c>
      <c s="64" r="BS337">
        <v>19.877444</v>
      </c>
      <c s="64" r="BT337">
        <v>47.705866</v>
      </c>
      <c s="64" r="BU337">
        <v>127.215642</v>
      </c>
      <c s="64" r="BV337">
        <v>190.823464</v>
      </c>
      <c s="64" r="BW337">
        <v>103.36271</v>
      </c>
      <c s="64" r="BX337">
        <v>270.357136</v>
      </c>
      <c s="64" r="BY337">
        <v>127.28733</v>
      </c>
      <c s="64" r="BZ337">
        <v>170.969914999999</v>
      </c>
      <c s="64" r="CA337">
        <v>3.975489</v>
      </c>
      <c s="64" r="CB337">
        <v>3.975489</v>
      </c>
      <c s="64" r="CC337">
        <v>3.999385</v>
      </c>
      <c s="64" r="CD337">
        <v>19.877444</v>
      </c>
      <c s="64" r="CE337">
        <v>27.828422</v>
      </c>
      <c s="64" r="CF337">
        <v>43.7303769999999</v>
      </c>
      <c s="64" r="CG337">
        <v>0.0</v>
      </c>
      <c s="64" r="CH337">
        <v>67.5833099999999</v>
      </c>
      <c s="64" r="CI337">
        <v>882.677998</v>
      </c>
      <c s="64" r="CJ337">
        <v>35.7793989999999</v>
      </c>
      <c s="64" r="CK337">
        <v>51.7052499999999</v>
      </c>
      <c s="64" r="CL337">
        <v>79.5336719999999</v>
      </c>
      <c s="64" r="CM337">
        <v>174.921507999999</v>
      </c>
      <c s="64" r="CN337">
        <v>166.970530999999</v>
      </c>
      <c s="64" r="CO337">
        <v>298.161661999999</v>
      </c>
      <c s="64" r="CP337">
        <v>0.0</v>
      </c>
      <c s="64" r="CQ337">
        <v>75.605975</v>
      </c>
      <c s="64" r="CR337">
        <v>715.635779999999</v>
      </c>
      <c s="64" r="CS337">
        <v>11.926466</v>
      </c>
      <c s="64" r="CT337">
        <v>19.877444</v>
      </c>
      <c s="64" r="CU337">
        <v>31.8039109999999</v>
      </c>
      <c s="64" r="CV337">
        <v>31.8039109999999</v>
      </c>
      <c s="64" r="CW337">
        <v>31.8039109999999</v>
      </c>
      <c s="64" r="CX337">
        <v>55.680739</v>
      </c>
      <c s="64" r="CY337">
        <v>489.009021</v>
      </c>
      <c s="64" r="CZ337">
        <v>43.7303769999999</v>
      </c>
    </row>
    <row customHeight="1" r="338" ht="15.0">
      <c t="s" s="62" r="A338">
        <v>3708</v>
      </c>
      <c t="s" s="62" r="B338">
        <v>3709</v>
      </c>
      <c t="s" s="62" r="C338">
        <v>3710</v>
      </c>
      <c t="s" s="62" r="D338">
        <v>3711</v>
      </c>
      <c t="s" s="62" r="E338">
        <v>3712</v>
      </c>
      <c t="s" s="62" r="F338">
        <v>3713</v>
      </c>
      <c t="s" s="63" r="G338">
        <v>3714</v>
      </c>
      <c t="s" s="62" r="H338">
        <v>3715</v>
      </c>
      <c s="64" r="I338">
        <v>232.0</v>
      </c>
      <c s="64" r="J338">
        <v>163.0</v>
      </c>
      <c s="64" r="K338">
        <v>169.0</v>
      </c>
      <c s="64" r="L338">
        <v>167.0</v>
      </c>
      <c s="64" r="M338">
        <v>148.0</v>
      </c>
      <c s="64" r="N338">
        <v>141.0</v>
      </c>
      <c s="64" r="O338">
        <v>7.44</v>
      </c>
      <c s="64" r="P338">
        <v>51.7857139999999</v>
      </c>
      <c s="64" r="Q338">
        <v>23.8214289999999</v>
      </c>
      <c s="64" r="R338">
        <v>63.1785709999999</v>
      </c>
      <c s="64" r="S338">
        <v>45.571429</v>
      </c>
      <c s="64" r="T338">
        <v>24.857143</v>
      </c>
      <c s="64" r="U338">
        <v>22.7857139999999</v>
      </c>
      <c s="64" r="V338">
        <v>31.0</v>
      </c>
      <c s="64" r="W338">
        <v>28.0</v>
      </c>
      <c s="64" r="X338">
        <v>43.0</v>
      </c>
      <c s="64" r="Y338">
        <v>25.0</v>
      </c>
      <c s="64" r="Z338">
        <v>22.0</v>
      </c>
      <c s="64" r="AA338">
        <v>14.0</v>
      </c>
      <c s="64" r="AB338">
        <v>105.642857</v>
      </c>
      <c s="64" r="AC338">
        <v>19.678571</v>
      </c>
      <c s="64" r="AD338">
        <v>11.3928569999999</v>
      </c>
      <c s="64" r="AE338">
        <v>33.1428569999999</v>
      </c>
      <c s="64" r="AF338">
        <v>22.7857139999999</v>
      </c>
      <c s="64" r="AG338">
        <v>10.357143</v>
      </c>
      <c s="64" r="AH338">
        <v>7.25</v>
      </c>
      <c s="64" r="AI338">
        <v>1.035714</v>
      </c>
      <c s="64" r="AJ338">
        <v>23.8214289999999</v>
      </c>
      <c s="64" r="AK338">
        <v>70.428571</v>
      </c>
      <c s="64" r="AL338">
        <v>11.3928569999999</v>
      </c>
      <c s="64" r="AM338">
        <v>126.357142999999</v>
      </c>
      <c s="64" r="AN338">
        <v>32.107143</v>
      </c>
      <c s="64" r="AO338">
        <v>12.428571</v>
      </c>
      <c s="64" r="AP338">
        <v>30.0357139999999</v>
      </c>
      <c s="64" r="AQ338">
        <v>22.7857139999999</v>
      </c>
      <c s="64" r="AR338">
        <v>14.5</v>
      </c>
      <c s="64" r="AS338">
        <v>11.3928569999999</v>
      </c>
      <c s="64" r="AT338">
        <v>3.107143</v>
      </c>
      <c s="64" r="AU338">
        <v>38.321429</v>
      </c>
      <c s="64" r="AV338">
        <v>64.214286</v>
      </c>
      <c s="64" r="AW338">
        <v>23.8214289999999</v>
      </c>
      <c s="64" r="AX338">
        <v>178.142856999999</v>
      </c>
      <c s="64" r="AY338">
        <v>4.142857</v>
      </c>
      <c s="64" r="AZ338">
        <v>16.5714289999999</v>
      </c>
      <c s="64" r="BA338">
        <v>8.285714</v>
      </c>
      <c s="64" r="BB338">
        <v>16.5714289999999</v>
      </c>
      <c s="64" r="BC338">
        <v>33.1428569999999</v>
      </c>
      <c s="64" r="BD338">
        <v>20.714286</v>
      </c>
      <c s="64" r="BE338">
        <v>66.2857139999999</v>
      </c>
      <c s="64" r="BF338">
        <v>12.428571</v>
      </c>
      <c s="64" r="BG338">
        <v>121.0</v>
      </c>
      <c s="64" r="BH338">
        <v>82.8571429999999</v>
      </c>
      <c s="64" r="BI338">
        <v>4.142857</v>
      </c>
      <c s="64" r="BJ338">
        <v>16.5714289999999</v>
      </c>
      <c s="64" r="BK338">
        <v>4.142857</v>
      </c>
      <c s="64" r="BL338">
        <v>8.285714</v>
      </c>
      <c s="64" r="BM338">
        <v>4.142857</v>
      </c>
      <c s="64" r="BN338">
        <v>20.714286</v>
      </c>
      <c s="64" r="BO338">
        <v>20.714286</v>
      </c>
      <c s="64" r="BP338">
        <v>4.142857</v>
      </c>
      <c s="64" r="BQ338">
        <v>95.2857139999999</v>
      </c>
      <c s="64" r="BR338">
        <v>0.0</v>
      </c>
      <c s="64" r="BS338">
        <v>0.0</v>
      </c>
      <c s="64" r="BT338">
        <v>4.142857</v>
      </c>
      <c s="64" r="BU338">
        <v>8.285714</v>
      </c>
      <c s="64" r="BV338">
        <v>29.0</v>
      </c>
      <c s="64" r="BW338">
        <v>0.0</v>
      </c>
      <c s="64" r="BX338">
        <v>45.571429</v>
      </c>
      <c s="64" r="BY338">
        <v>8.285714</v>
      </c>
      <c s="64" r="BZ338">
        <v>12.428571</v>
      </c>
      <c s="64" r="CA338">
        <v>0.0</v>
      </c>
      <c s="64" r="CB338">
        <v>0.0</v>
      </c>
      <c s="64" r="CC338">
        <v>0.0</v>
      </c>
      <c s="64" r="CD338">
        <v>4.142857</v>
      </c>
      <c s="64" r="CE338">
        <v>0.0</v>
      </c>
      <c s="64" r="CF338">
        <v>4.142857</v>
      </c>
      <c s="64" r="CG338">
        <v>0.0</v>
      </c>
      <c s="64" r="CH338">
        <v>4.142857</v>
      </c>
      <c s="64" r="CI338">
        <v>99.428571</v>
      </c>
      <c s="64" r="CJ338">
        <v>4.142857</v>
      </c>
      <c s="64" r="CK338">
        <v>16.5714289999999</v>
      </c>
      <c s="64" r="CL338">
        <v>8.285714</v>
      </c>
      <c s="64" r="CM338">
        <v>12.428571</v>
      </c>
      <c s="64" r="CN338">
        <v>29.0</v>
      </c>
      <c s="64" r="CO338">
        <v>16.5714289999999</v>
      </c>
      <c s="64" r="CP338">
        <v>4.142857</v>
      </c>
      <c s="64" r="CQ338">
        <v>8.285714</v>
      </c>
      <c s="64" r="CR338">
        <v>66.2857139999999</v>
      </c>
      <c s="64" r="CS338">
        <v>0.0</v>
      </c>
      <c s="64" r="CT338">
        <v>0.0</v>
      </c>
      <c s="64" r="CU338">
        <v>0.0</v>
      </c>
      <c s="64" r="CV338">
        <v>0.0</v>
      </c>
      <c s="64" r="CW338">
        <v>4.142857</v>
      </c>
      <c s="64" r="CX338">
        <v>0.0</v>
      </c>
      <c s="64" r="CY338">
        <v>62.1428569999999</v>
      </c>
      <c s="64" r="CZ338">
        <v>0.0</v>
      </c>
    </row>
    <row customHeight="1" r="339" ht="15.0">
      <c t="s" s="62" r="A339">
        <v>3716</v>
      </c>
      <c t="s" s="62" r="B339">
        <v>3717</v>
      </c>
      <c t="s" s="62" r="C339">
        <v>3718</v>
      </c>
      <c t="s" s="62" r="D339">
        <v>3719</v>
      </c>
      <c t="s" s="62" r="E339">
        <v>3720</v>
      </c>
      <c t="s" s="62" r="F339">
        <v>3721</v>
      </c>
      <c t="s" s="63" r="G339">
        <v>3722</v>
      </c>
      <c t="s" s="62" r="H339">
        <v>3723</v>
      </c>
      <c s="64" r="I339">
        <v>1368.0</v>
      </c>
      <c s="64" r="J339">
        <v>1288.0</v>
      </c>
      <c s="64" r="K339">
        <v>1268.0</v>
      </c>
      <c s="64" r="L339">
        <v>1262.0</v>
      </c>
      <c s="64" r="M339">
        <v>1069.0</v>
      </c>
      <c s="64" r="N339">
        <v>812.0</v>
      </c>
      <c s="64" r="O339">
        <v>9.66</v>
      </c>
      <c s="64" r="P339">
        <v>258.971097999999</v>
      </c>
      <c s="64" r="Q339">
        <v>179.895953999999</v>
      </c>
      <c s="64" r="R339">
        <v>279.728323999999</v>
      </c>
      <c s="64" r="S339">
        <v>314.323698999999</v>
      </c>
      <c s="64" r="T339">
        <v>235.248555</v>
      </c>
      <c s="64" r="U339">
        <v>99.8323699999999</v>
      </c>
      <c s="64" r="V339">
        <v>244.0</v>
      </c>
      <c s="64" r="W339">
        <v>243.0</v>
      </c>
      <c s="64" r="X339">
        <v>305.0</v>
      </c>
      <c s="64" r="Y339">
        <v>275.0</v>
      </c>
      <c s="64" r="Z339">
        <v>144.0</v>
      </c>
      <c s="64" r="AA339">
        <v>77.0</v>
      </c>
      <c s="64" r="AB339">
        <v>692.895953999999</v>
      </c>
      <c s="64" r="AC339">
        <v>141.346821</v>
      </c>
      <c s="64" r="AD339">
        <v>91.9248549999999</v>
      </c>
      <c s="64" r="AE339">
        <v>136.404624</v>
      </c>
      <c s="64" r="AF339">
        <v>162.104046</v>
      </c>
      <c s="64" r="AG339">
        <v>114.658959999999</v>
      </c>
      <c s="64" r="AH339">
        <v>43.491329</v>
      </c>
      <c s="64" r="AI339">
        <v>2.96531799999999</v>
      </c>
      <c s="64" r="AJ339">
        <v>178.907513999999</v>
      </c>
      <c s="64" r="AK339">
        <v>401.306357999999</v>
      </c>
      <c s="64" r="AL339">
        <v>112.682081</v>
      </c>
      <c s="64" r="AM339">
        <v>675.104046</v>
      </c>
      <c s="64" r="AN339">
        <v>117.624277</v>
      </c>
      <c s="64" r="AO339">
        <v>87.9710979999999</v>
      </c>
      <c s="64" r="AP339">
        <v>143.323699</v>
      </c>
      <c s="64" r="AQ339">
        <v>152.219652999999</v>
      </c>
      <c s="64" r="AR339">
        <v>120.589595</v>
      </c>
      <c s="64" r="AS339">
        <v>49.421965</v>
      </c>
      <c s="64" r="AT339">
        <v>3.953757</v>
      </c>
      <c s="64" r="AU339">
        <v>152.219652999999</v>
      </c>
      <c s="64" r="AV339">
        <v>405.260115999999</v>
      </c>
      <c s="64" r="AW339">
        <v>117.624277</v>
      </c>
      <c s="64" r="AX339">
        <v>1111.00578</v>
      </c>
      <c s="64" r="AY339">
        <v>0.0</v>
      </c>
      <c s="64" r="AZ339">
        <v>43.491329</v>
      </c>
      <c s="64" r="BA339">
        <v>90.9364159999999</v>
      </c>
      <c s="64" r="BB339">
        <v>173.965318</v>
      </c>
      <c s="64" r="BC339">
        <v>166.057803</v>
      </c>
      <c s="64" r="BD339">
        <v>162.104046</v>
      </c>
      <c s="64" r="BE339">
        <v>316.300577999999</v>
      </c>
      <c s="64" r="BF339">
        <v>158.150288999999</v>
      </c>
      <c s="64" r="BG339">
        <v>1044.0</v>
      </c>
      <c s="64" r="BH339">
        <v>573.294798</v>
      </c>
      <c s="64" r="BI339">
        <v>0.0</v>
      </c>
      <c s="64" r="BJ339">
        <v>31.6300579999999</v>
      </c>
      <c s="64" r="BK339">
        <v>55.352601</v>
      </c>
      <c s="64" r="BL339">
        <v>90.9364159999999</v>
      </c>
      <c s="64" r="BM339">
        <v>47.445087</v>
      </c>
      <c s="64" r="BN339">
        <v>130.473987999999</v>
      </c>
      <c s="64" r="BO339">
        <v>173.965318</v>
      </c>
      <c s="64" r="BP339">
        <v>43.491329</v>
      </c>
      <c s="64" r="BQ339">
        <v>537.710983</v>
      </c>
      <c s="64" r="BR339">
        <v>0.0</v>
      </c>
      <c s="64" r="BS339">
        <v>11.861272</v>
      </c>
      <c s="64" r="BT339">
        <v>35.583815</v>
      </c>
      <c s="64" r="BU339">
        <v>83.028902</v>
      </c>
      <c s="64" r="BV339">
        <v>118.612717</v>
      </c>
      <c s="64" r="BW339">
        <v>31.6300579999999</v>
      </c>
      <c s="64" r="BX339">
        <v>142.33526</v>
      </c>
      <c s="64" r="BY339">
        <v>114.658959999999</v>
      </c>
      <c s="64" r="BZ339">
        <v>134.427746</v>
      </c>
      <c s="64" r="CA339">
        <v>0.0</v>
      </c>
      <c s="64" r="CB339">
        <v>0.0</v>
      </c>
      <c s="64" r="CC339">
        <v>0.0</v>
      </c>
      <c s="64" r="CD339">
        <v>7.90751399999999</v>
      </c>
      <c s="64" r="CE339">
        <v>27.6763009999999</v>
      </c>
      <c s="64" r="CF339">
        <v>15.8150289999999</v>
      </c>
      <c s="64" r="CG339">
        <v>0.0</v>
      </c>
      <c s="64" r="CH339">
        <v>83.028902</v>
      </c>
      <c s="64" r="CI339">
        <v>533.757224999999</v>
      </c>
      <c s="64" r="CJ339">
        <v>0.0</v>
      </c>
      <c s="64" r="CK339">
        <v>39.5375719999999</v>
      </c>
      <c s="64" r="CL339">
        <v>75.1213869999999</v>
      </c>
      <c s="64" r="CM339">
        <v>138.381503</v>
      </c>
      <c s="64" r="CN339">
        <v>118.612717</v>
      </c>
      <c s="64" r="CO339">
        <v>122.566474</v>
      </c>
      <c s="64" r="CP339">
        <v>0.0</v>
      </c>
      <c s="64" r="CQ339">
        <v>39.5375719999999</v>
      </c>
      <c s="64" r="CR339">
        <v>442.820809</v>
      </c>
      <c s="64" r="CS339">
        <v>0.0</v>
      </c>
      <c s="64" r="CT339">
        <v>3.953757</v>
      </c>
      <c s="64" r="CU339">
        <v>15.8150289999999</v>
      </c>
      <c s="64" r="CV339">
        <v>27.6763009999999</v>
      </c>
      <c s="64" r="CW339">
        <v>19.7687859999999</v>
      </c>
      <c s="64" r="CX339">
        <v>23.722543</v>
      </c>
      <c s="64" r="CY339">
        <v>316.300577999999</v>
      </c>
      <c s="64" r="CZ339">
        <v>35.583815</v>
      </c>
    </row>
    <row customHeight="1" r="340" ht="15.0">
      <c t="s" s="62" r="A340">
        <v>3724</v>
      </c>
      <c t="s" s="62" r="B340">
        <v>3725</v>
      </c>
      <c t="s" s="62" r="C340">
        <v>3726</v>
      </c>
      <c t="s" s="62" r="D340">
        <v>3727</v>
      </c>
      <c t="s" s="62" r="E340">
        <v>3728</v>
      </c>
      <c t="s" s="62" r="F340">
        <v>3729</v>
      </c>
      <c t="s" s="63" r="G340">
        <v>3730</v>
      </c>
      <c t="s" s="62" r="H340">
        <v>3731</v>
      </c>
      <c s="64" r="I340">
        <v>2034.0</v>
      </c>
      <c s="64" r="J340">
        <v>1892.0</v>
      </c>
      <c s="64" r="K340">
        <v>1875.0</v>
      </c>
      <c s="64" r="L340">
        <v>1610.0</v>
      </c>
      <c s="64" r="M340">
        <v>1120.0</v>
      </c>
      <c s="64" r="N340">
        <v>1039.0</v>
      </c>
      <c s="64" r="O340">
        <v>13.53</v>
      </c>
      <c s="64" r="P340">
        <v>354.895568</v>
      </c>
      <c s="64" r="Q340">
        <v>317.685494</v>
      </c>
      <c s="64" r="R340">
        <v>442.666632999999</v>
      </c>
      <c s="64" r="S340">
        <v>445.69898</v>
      </c>
      <c s="64" r="T340">
        <v>295.047865</v>
      </c>
      <c s="64" r="U340">
        <v>178.005461</v>
      </c>
      <c s="64" r="V340">
        <v>349.0</v>
      </c>
      <c s="64" r="W340">
        <v>355.0</v>
      </c>
      <c s="64" r="X340">
        <v>407.0</v>
      </c>
      <c s="64" r="Y340">
        <v>389.0</v>
      </c>
      <c s="64" r="Z340">
        <v>242.0</v>
      </c>
      <c s="64" r="AA340">
        <v>150.0</v>
      </c>
      <c s="64" r="AB340">
        <v>986.297188</v>
      </c>
      <c s="64" r="AC340">
        <v>185.70264</v>
      </c>
      <c s="64" r="AD340">
        <v>156.810644999999</v>
      </c>
      <c s="64" r="AE340">
        <v>211.530676</v>
      </c>
      <c s="64" r="AF340">
        <v>230.072488999999</v>
      </c>
      <c s="64" r="AG340">
        <v>147.49232</v>
      </c>
      <c s="64" r="AH340">
        <v>54.688419</v>
      </c>
      <c s="64" r="AI340">
        <v>0.0</v>
      </c>
      <c s="64" r="AJ340">
        <v>231.104345999999</v>
      </c>
      <c s="64" r="AK340">
        <v>611.827948999999</v>
      </c>
      <c s="64" r="AL340">
        <v>143.364893</v>
      </c>
      <c s="64" r="AM340">
        <v>1047.702812</v>
      </c>
      <c s="64" r="AN340">
        <v>169.192927999999</v>
      </c>
      <c s="64" r="AO340">
        <v>160.874849</v>
      </c>
      <c s="64" r="AP340">
        <v>231.135957999999</v>
      </c>
      <c s="64" r="AQ340">
        <v>215.626490999999</v>
      </c>
      <c s="64" r="AR340">
        <v>147.555544</v>
      </c>
      <c s="64" r="AS340">
        <v>109.029105</v>
      </c>
      <c s="64" r="AT340">
        <v>14.2879369999999</v>
      </c>
      <c s="64" r="AU340">
        <v>226.913693999999</v>
      </c>
      <c s="64" r="AV340">
        <v>610.796093</v>
      </c>
      <c s="64" r="AW340">
        <v>209.993025999999</v>
      </c>
      <c s="64" r="AX340">
        <v>1670.976024</v>
      </c>
      <c s="64" r="AY340">
        <v>24.764567</v>
      </c>
      <c s="64" r="AZ340">
        <v>33.019423</v>
      </c>
      <c s="64" r="BA340">
        <v>49.5291339999999</v>
      </c>
      <c s="64" r="BB340">
        <v>198.116535</v>
      </c>
      <c s="64" r="BC340">
        <v>346.703936</v>
      </c>
      <c s="64" r="BD340">
        <v>301.30223</v>
      </c>
      <c s="64" r="BE340">
        <v>478.149385999999</v>
      </c>
      <c s="64" r="BF340">
        <v>239.390813</v>
      </c>
      <c s="64" r="BG340">
        <v>1552.0</v>
      </c>
      <c s="64" r="BH340">
        <v>780.083856999999</v>
      </c>
      <c s="64" r="BI340">
        <v>16.5097109999999</v>
      </c>
      <c s="64" r="BJ340">
        <v>20.637139</v>
      </c>
      <c s="64" r="BK340">
        <v>28.891995</v>
      </c>
      <c s="64" r="BL340">
        <v>119.695407</v>
      </c>
      <c s="64" r="BM340">
        <v>74.2937009999999</v>
      </c>
      <c s="64" r="BN340">
        <v>231.135957999999</v>
      </c>
      <c s="64" r="BO340">
        <v>227.00853</v>
      </c>
      <c s="64" r="BP340">
        <v>61.911417</v>
      </c>
      <c s="64" r="BQ340">
        <v>890.892166999999</v>
      </c>
      <c s="64" r="BR340">
        <v>8.254856</v>
      </c>
      <c s="64" r="BS340">
        <v>12.3822829999999</v>
      </c>
      <c s="64" r="BT340">
        <v>20.637139</v>
      </c>
      <c s="64" r="BU340">
        <v>78.4211279999999</v>
      </c>
      <c s="64" r="BV340">
        <v>272.410236</v>
      </c>
      <c s="64" r="BW340">
        <v>70.166273</v>
      </c>
      <c s="64" r="BX340">
        <v>251.140856</v>
      </c>
      <c s="64" r="BY340">
        <v>177.479396</v>
      </c>
      <c s="64" r="BZ340">
        <v>193.989106999999</v>
      </c>
      <c s="64" r="CA340">
        <v>0.0</v>
      </c>
      <c s="64" r="CB340">
        <v>0.0</v>
      </c>
      <c s="64" r="CC340">
        <v>0.0</v>
      </c>
      <c s="64" r="CD340">
        <v>8.254856</v>
      </c>
      <c s="64" r="CE340">
        <v>57.7839889999999</v>
      </c>
      <c s="64" r="CF340">
        <v>41.274278</v>
      </c>
      <c s="64" r="CG340">
        <v>0.0</v>
      </c>
      <c s="64" r="CH340">
        <v>86.675984</v>
      </c>
      <c s="64" r="CI340">
        <v>862.632413</v>
      </c>
      <c s="64" r="CJ340">
        <v>20.637139</v>
      </c>
      <c s="64" r="CK340">
        <v>33.019423</v>
      </c>
      <c s="64" r="CL340">
        <v>49.5291339999999</v>
      </c>
      <c s="64" r="CM340">
        <v>173.351968</v>
      </c>
      <c s="64" r="CN340">
        <v>247.645669</v>
      </c>
      <c s="64" r="CO340">
        <v>247.645669</v>
      </c>
      <c s="64" r="CP340">
        <v>0.0</v>
      </c>
      <c s="64" r="CQ340">
        <v>90.8034119999999</v>
      </c>
      <c s="64" r="CR340">
        <v>614.354504</v>
      </c>
      <c s="64" r="CS340">
        <v>4.127428</v>
      </c>
      <c s="64" r="CT340">
        <v>0.0</v>
      </c>
      <c s="64" r="CU340">
        <v>0.0</v>
      </c>
      <c s="64" r="CV340">
        <v>16.5097109999999</v>
      </c>
      <c s="64" r="CW340">
        <v>41.274278</v>
      </c>
      <c s="64" r="CX340">
        <v>12.3822829999999</v>
      </c>
      <c s="64" r="CY340">
        <v>478.149385999999</v>
      </c>
      <c s="64" r="CZ340">
        <v>61.911417</v>
      </c>
    </row>
    <row customHeight="1" r="341" ht="15.0">
      <c t="s" s="62" r="A341">
        <v>3732</v>
      </c>
      <c t="s" s="62" r="B341">
        <v>3733</v>
      </c>
      <c t="s" s="62" r="C341">
        <v>3734</v>
      </c>
      <c t="s" s="62" r="D341">
        <v>3735</v>
      </c>
      <c t="s" s="62" r="E341">
        <v>3736</v>
      </c>
      <c t="s" s="62" r="F341">
        <v>3737</v>
      </c>
      <c t="s" s="63" r="G341">
        <v>3738</v>
      </c>
      <c t="s" s="62" r="H341">
        <v>3739</v>
      </c>
      <c s="64" r="I341">
        <v>861.0</v>
      </c>
      <c s="64" r="J341">
        <v>926.0</v>
      </c>
      <c s="64" r="K341">
        <v>1038.0</v>
      </c>
      <c s="64" r="L341">
        <v>1107.0</v>
      </c>
      <c s="64" r="M341">
        <v>1165.0</v>
      </c>
      <c s="64" r="N341">
        <v>1215.0</v>
      </c>
      <c s="64" r="O341">
        <v>17.25</v>
      </c>
      <c s="64" r="P341">
        <v>148.790323</v>
      </c>
      <c s="64" r="Q341">
        <v>99.193548</v>
      </c>
      <c s="64" r="R341">
        <v>189.459677</v>
      </c>
      <c s="64" r="S341">
        <v>211.282258</v>
      </c>
      <c s="64" r="T341">
        <v>136.887097</v>
      </c>
      <c s="64" r="U341">
        <v>75.3870969999999</v>
      </c>
      <c s="64" r="V341">
        <v>144.0</v>
      </c>
      <c s="64" r="W341">
        <v>192.0</v>
      </c>
      <c s="64" r="X341">
        <v>192.0</v>
      </c>
      <c s="64" r="Y341">
        <v>194.0</v>
      </c>
      <c s="64" r="Z341">
        <v>128.0</v>
      </c>
      <c s="64" r="AA341">
        <v>76.0</v>
      </c>
      <c s="64" r="AB341">
        <v>421.572581</v>
      </c>
      <c s="64" r="AC341">
        <v>80.3467739999999</v>
      </c>
      <c s="64" r="AD341">
        <v>48.6048389999999</v>
      </c>
      <c s="64" r="AE341">
        <v>89.2741939999999</v>
      </c>
      <c s="64" r="AF341">
        <v>110.104839</v>
      </c>
      <c s="64" r="AG341">
        <v>70.427419</v>
      </c>
      <c s="64" r="AH341">
        <v>20.830645</v>
      </c>
      <c s="64" r="AI341">
        <v>1.98387099999999</v>
      </c>
      <c s="64" r="AJ341">
        <v>102.169355</v>
      </c>
      <c s="64" r="AK341">
        <v>253.935484</v>
      </c>
      <c s="64" r="AL341">
        <v>65.467742</v>
      </c>
      <c s="64" r="AM341">
        <v>439.427418999999</v>
      </c>
      <c s="64" r="AN341">
        <v>68.443548</v>
      </c>
      <c s="64" r="AO341">
        <v>50.5887099999999</v>
      </c>
      <c s="64" r="AP341">
        <v>100.185484</v>
      </c>
      <c s="64" r="AQ341">
        <v>101.177419</v>
      </c>
      <c s="64" r="AR341">
        <v>66.4596769999999</v>
      </c>
      <c s="64" r="AS341">
        <v>50.5887099999999</v>
      </c>
      <c s="64" r="AT341">
        <v>1.98387099999999</v>
      </c>
      <c s="64" r="AU341">
        <v>85.3064519999999</v>
      </c>
      <c s="64" r="AV341">
        <v>269.806451999999</v>
      </c>
      <c s="64" r="AW341">
        <v>84.3145159999999</v>
      </c>
      <c s="64" r="AX341">
        <v>682.451612999999</v>
      </c>
      <c s="64" r="AY341">
        <v>63.483871</v>
      </c>
      <c s="64" r="AZ341">
        <v>11.903226</v>
      </c>
      <c s="64" r="BA341">
        <v>27.774194</v>
      </c>
      <c s="64" r="BB341">
        <v>123.0</v>
      </c>
      <c s="64" r="BC341">
        <v>67.4516129999999</v>
      </c>
      <c s="64" r="BD341">
        <v>87.290323</v>
      </c>
      <c s="64" r="BE341">
        <v>194.419355</v>
      </c>
      <c s="64" r="BF341">
        <v>107.129032</v>
      </c>
      <c s="64" r="BG341">
        <v>756.0</v>
      </c>
      <c s="64" r="BH341">
        <v>317.419355</v>
      </c>
      <c s="64" r="BI341">
        <v>43.645161</v>
      </c>
      <c s="64" r="BJ341">
        <v>7.93548399999999</v>
      </c>
      <c s="64" r="BK341">
        <v>7.93548399999999</v>
      </c>
      <c s="64" r="BL341">
        <v>79.3548389999999</v>
      </c>
      <c s="64" r="BM341">
        <v>3.96774199999999</v>
      </c>
      <c s="64" r="BN341">
        <v>55.5483869999999</v>
      </c>
      <c s="64" r="BO341">
        <v>79.3548389999999</v>
      </c>
      <c s="64" r="BP341">
        <v>39.677419</v>
      </c>
      <c s="64" r="BQ341">
        <v>365.032258</v>
      </c>
      <c s="64" r="BR341">
        <v>19.8387099999999</v>
      </c>
      <c s="64" r="BS341">
        <v>3.96774199999999</v>
      </c>
      <c s="64" r="BT341">
        <v>19.8387099999999</v>
      </c>
      <c s="64" r="BU341">
        <v>43.645161</v>
      </c>
      <c s="64" r="BV341">
        <v>63.483871</v>
      </c>
      <c s="64" r="BW341">
        <v>31.741935</v>
      </c>
      <c s="64" r="BX341">
        <v>115.064516</v>
      </c>
      <c s="64" r="BY341">
        <v>67.4516129999999</v>
      </c>
      <c s="64" r="BZ341">
        <v>63.483871</v>
      </c>
      <c s="64" r="CA341">
        <v>0.0</v>
      </c>
      <c s="64" r="CB341">
        <v>0.0</v>
      </c>
      <c s="64" r="CC341">
        <v>0.0</v>
      </c>
      <c s="64" r="CD341">
        <v>3.96774199999999</v>
      </c>
      <c s="64" r="CE341">
        <v>7.93548399999999</v>
      </c>
      <c s="64" r="CF341">
        <v>7.93548399999999</v>
      </c>
      <c s="64" r="CG341">
        <v>0.0</v>
      </c>
      <c s="64" r="CH341">
        <v>43.645161</v>
      </c>
      <c s="64" r="CI341">
        <v>333.290323</v>
      </c>
      <c s="64" r="CJ341">
        <v>39.677419</v>
      </c>
      <c s="64" r="CK341">
        <v>3.96774199999999</v>
      </c>
      <c s="64" r="CL341">
        <v>23.806452</v>
      </c>
      <c s="64" r="CM341">
        <v>99.193548</v>
      </c>
      <c s="64" r="CN341">
        <v>51.5806449999999</v>
      </c>
      <c s="64" r="CO341">
        <v>71.4193549999999</v>
      </c>
      <c s="64" r="CP341">
        <v>3.96774199999999</v>
      </c>
      <c s="64" r="CQ341">
        <v>39.677419</v>
      </c>
      <c s="64" r="CR341">
        <v>285.677418999999</v>
      </c>
      <c s="64" r="CS341">
        <v>23.806452</v>
      </c>
      <c s="64" r="CT341">
        <v>7.93548399999999</v>
      </c>
      <c s="64" r="CU341">
        <v>3.96774199999999</v>
      </c>
      <c s="64" r="CV341">
        <v>19.8387099999999</v>
      </c>
      <c s="64" r="CW341">
        <v>7.93548399999999</v>
      </c>
      <c s="64" r="CX341">
        <v>7.93548399999999</v>
      </c>
      <c s="64" r="CY341">
        <v>190.451613</v>
      </c>
      <c s="64" r="CZ341">
        <v>23.806452</v>
      </c>
    </row>
    <row customHeight="1" r="342" ht="15.0">
      <c t="s" s="62" r="A342">
        <v>3740</v>
      </c>
      <c t="s" s="62" r="B342">
        <v>3741</v>
      </c>
      <c t="s" s="62" r="C342">
        <v>3742</v>
      </c>
      <c t="s" s="62" r="D342">
        <v>3743</v>
      </c>
      <c t="s" s="62" r="E342">
        <v>3744</v>
      </c>
      <c t="s" s="62" r="F342">
        <v>3745</v>
      </c>
      <c t="s" s="63" r="G342">
        <v>3746</v>
      </c>
      <c t="s" s="62" r="H342">
        <v>3747</v>
      </c>
      <c s="64" r="I342">
        <v>755.0</v>
      </c>
      <c s="64" r="J342">
        <v>721.0</v>
      </c>
      <c s="64" r="K342">
        <v>649.0</v>
      </c>
      <c s="64" r="L342">
        <v>575.0</v>
      </c>
      <c s="64" r="M342">
        <v>419.0</v>
      </c>
      <c s="64" r="N342">
        <v>550.0</v>
      </c>
      <c s="64" r="O342">
        <v>7.53</v>
      </c>
      <c s="64" r="P342">
        <v>137.0</v>
      </c>
      <c s="64" r="Q342">
        <v>111.0</v>
      </c>
      <c s="64" r="R342">
        <v>154.0</v>
      </c>
      <c s="64" r="S342">
        <v>181.0</v>
      </c>
      <c s="64" r="T342">
        <v>105.0</v>
      </c>
      <c s="64" r="U342">
        <v>67.0</v>
      </c>
      <c s="64" r="V342">
        <v>134.0</v>
      </c>
      <c s="64" r="W342">
        <v>126.0</v>
      </c>
      <c s="64" r="X342">
        <v>172.0</v>
      </c>
      <c s="64" r="Y342">
        <v>133.0</v>
      </c>
      <c s="64" r="Z342">
        <v>103.0</v>
      </c>
      <c s="64" r="AA342">
        <v>53.0</v>
      </c>
      <c s="64" r="AB342">
        <v>373.0</v>
      </c>
      <c s="64" r="AC342">
        <v>68.0</v>
      </c>
      <c s="64" r="AD342">
        <v>60.0</v>
      </c>
      <c s="64" r="AE342">
        <v>76.0</v>
      </c>
      <c s="64" r="AF342">
        <v>87.0</v>
      </c>
      <c s="64" r="AG342">
        <v>57.0</v>
      </c>
      <c s="64" r="AH342">
        <v>25.0</v>
      </c>
      <c s="64" r="AI342">
        <v>0.0</v>
      </c>
      <c s="64" r="AJ342">
        <v>89.0</v>
      </c>
      <c s="64" r="AK342">
        <v>230.0</v>
      </c>
      <c s="64" r="AL342">
        <v>54.0</v>
      </c>
      <c s="64" r="AM342">
        <v>382.0</v>
      </c>
      <c s="64" r="AN342">
        <v>69.0</v>
      </c>
      <c s="64" r="AO342">
        <v>51.0</v>
      </c>
      <c s="64" r="AP342">
        <v>78.0</v>
      </c>
      <c s="64" r="AQ342">
        <v>94.0</v>
      </c>
      <c s="64" r="AR342">
        <v>48.0</v>
      </c>
      <c s="64" r="AS342">
        <v>40.0</v>
      </c>
      <c s="64" r="AT342">
        <v>2.0</v>
      </c>
      <c s="64" r="AU342">
        <v>85.0</v>
      </c>
      <c s="64" r="AV342">
        <v>232.0</v>
      </c>
      <c s="64" r="AW342">
        <v>65.0</v>
      </c>
      <c s="64" r="AX342">
        <v>596.0</v>
      </c>
      <c s="64" r="AY342">
        <v>0.0</v>
      </c>
      <c s="64" r="AZ342">
        <v>24.0</v>
      </c>
      <c s="64" r="BA342">
        <v>32.0</v>
      </c>
      <c s="64" r="BB342">
        <v>96.0</v>
      </c>
      <c s="64" r="BC342">
        <v>108.0</v>
      </c>
      <c s="64" r="BD342">
        <v>104.0</v>
      </c>
      <c s="64" r="BE342">
        <v>148.0</v>
      </c>
      <c s="64" r="BF342">
        <v>84.0</v>
      </c>
      <c s="64" r="BG342">
        <v>576.0</v>
      </c>
      <c s="64" r="BH342">
        <v>296.0</v>
      </c>
      <c s="64" r="BI342">
        <v>0.0</v>
      </c>
      <c s="64" r="BJ342">
        <v>24.0</v>
      </c>
      <c s="64" r="BK342">
        <v>12.0</v>
      </c>
      <c s="64" r="BL342">
        <v>60.0</v>
      </c>
      <c s="64" r="BM342">
        <v>28.0</v>
      </c>
      <c s="64" r="BN342">
        <v>72.0</v>
      </c>
      <c s="64" r="BO342">
        <v>68.0</v>
      </c>
      <c s="64" r="BP342">
        <v>32.0</v>
      </c>
      <c s="64" r="BQ342">
        <v>300.0</v>
      </c>
      <c s="64" r="BR342">
        <v>0.0</v>
      </c>
      <c s="64" r="BS342">
        <v>0.0</v>
      </c>
      <c s="64" r="BT342">
        <v>20.0</v>
      </c>
      <c s="64" r="BU342">
        <v>36.0</v>
      </c>
      <c s="64" r="BV342">
        <v>80.0</v>
      </c>
      <c s="64" r="BW342">
        <v>32.0</v>
      </c>
      <c s="64" r="BX342">
        <v>80.0</v>
      </c>
      <c s="64" r="BY342">
        <v>52.0</v>
      </c>
      <c s="64" r="BZ342">
        <v>52.0</v>
      </c>
      <c s="64" r="CA342">
        <v>0.0</v>
      </c>
      <c s="64" r="CB342">
        <v>0.0</v>
      </c>
      <c s="64" r="CC342">
        <v>0.0</v>
      </c>
      <c s="64" r="CD342">
        <v>12.0</v>
      </c>
      <c s="64" r="CE342">
        <v>8.0</v>
      </c>
      <c s="64" r="CF342">
        <v>8.0</v>
      </c>
      <c s="64" r="CG342">
        <v>0.0</v>
      </c>
      <c s="64" r="CH342">
        <v>24.0</v>
      </c>
      <c s="64" r="CI342">
        <v>332.0</v>
      </c>
      <c s="64" r="CJ342">
        <v>0.0</v>
      </c>
      <c s="64" r="CK342">
        <v>24.0</v>
      </c>
      <c s="64" r="CL342">
        <v>32.0</v>
      </c>
      <c s="64" r="CM342">
        <v>60.0</v>
      </c>
      <c s="64" r="CN342">
        <v>88.0</v>
      </c>
      <c s="64" r="CO342">
        <v>88.0</v>
      </c>
      <c s="64" r="CP342">
        <v>0.0</v>
      </c>
      <c s="64" r="CQ342">
        <v>40.0</v>
      </c>
      <c s="64" r="CR342">
        <v>212.0</v>
      </c>
      <c s="64" r="CS342">
        <v>0.0</v>
      </c>
      <c s="64" r="CT342">
        <v>0.0</v>
      </c>
      <c s="64" r="CU342">
        <v>0.0</v>
      </c>
      <c s="64" r="CV342">
        <v>24.0</v>
      </c>
      <c s="64" r="CW342">
        <v>12.0</v>
      </c>
      <c s="64" r="CX342">
        <v>8.0</v>
      </c>
      <c s="64" r="CY342">
        <v>148.0</v>
      </c>
      <c s="64" r="CZ342">
        <v>20.0</v>
      </c>
    </row>
    <row customHeight="1" r="343" ht="15.0">
      <c t="s" s="62" r="A343">
        <v>3748</v>
      </c>
      <c t="s" s="62" r="B343">
        <v>3749</v>
      </c>
      <c t="s" s="62" r="C343">
        <v>3750</v>
      </c>
      <c t="s" s="62" r="D343">
        <v>3751</v>
      </c>
      <c t="s" s="62" r="E343">
        <v>3752</v>
      </c>
      <c t="s" s="62" r="F343">
        <v>3753</v>
      </c>
      <c t="s" s="63" r="G343">
        <v>3754</v>
      </c>
      <c t="s" s="62" r="H343">
        <v>3755</v>
      </c>
      <c s="64" r="I343">
        <v>574.0</v>
      </c>
      <c s="64" r="J343">
        <v>608.0</v>
      </c>
      <c s="64" r="K343">
        <v>573.0</v>
      </c>
      <c s="64" r="L343">
        <v>517.0</v>
      </c>
      <c s="64" r="M343">
        <v>465.0</v>
      </c>
      <c s="64" r="N343">
        <v>534.0</v>
      </c>
      <c s="64" r="O343">
        <v>7.4</v>
      </c>
      <c s="64" r="P343">
        <v>101.294118</v>
      </c>
      <c s="64" r="Q343">
        <v>73.3176469999999</v>
      </c>
      <c s="64" r="R343">
        <v>109.976471</v>
      </c>
      <c s="64" r="S343">
        <v>130.235294</v>
      </c>
      <c s="64" r="T343">
        <v>90.682353</v>
      </c>
      <c s="64" r="U343">
        <v>68.494118</v>
      </c>
      <c s="64" r="V343">
        <v>112.0</v>
      </c>
      <c s="64" r="W343">
        <v>86.0</v>
      </c>
      <c s="64" r="X343">
        <v>130.0</v>
      </c>
      <c s="64" r="Y343">
        <v>98.0</v>
      </c>
      <c s="64" r="Z343">
        <v>114.0</v>
      </c>
      <c s="64" r="AA343">
        <v>68.0</v>
      </c>
      <c s="64" r="AB343">
        <v>278.8</v>
      </c>
      <c s="64" r="AC343">
        <v>48.235294</v>
      </c>
      <c s="64" r="AD343">
        <v>37.6235289999999</v>
      </c>
      <c s="64" r="AE343">
        <v>49.2</v>
      </c>
      <c s="64" r="AF343">
        <v>66.564706</v>
      </c>
      <c s="64" r="AG343">
        <v>51.129412</v>
      </c>
      <c s="64" r="AH343">
        <v>25.082353</v>
      </c>
      <c s="64" r="AI343">
        <v>0.964705999999999</v>
      </c>
      <c s="64" r="AJ343">
        <v>63.670588</v>
      </c>
      <c s="64" r="AK343">
        <v>163.035293999999</v>
      </c>
      <c s="64" r="AL343">
        <v>52.094118</v>
      </c>
      <c s="64" r="AM343">
        <v>295.2</v>
      </c>
      <c s="64" r="AN343">
        <v>53.058824</v>
      </c>
      <c s="64" r="AO343">
        <v>35.694118</v>
      </c>
      <c s="64" r="AP343">
        <v>60.776471</v>
      </c>
      <c s="64" r="AQ343">
        <v>63.670588</v>
      </c>
      <c s="64" r="AR343">
        <v>39.5529409999999</v>
      </c>
      <c s="64" r="AS343">
        <v>38.5882349999999</v>
      </c>
      <c s="64" r="AT343">
        <v>3.85882399999999</v>
      </c>
      <c s="64" r="AU343">
        <v>66.564706</v>
      </c>
      <c s="64" r="AV343">
        <v>161.105882</v>
      </c>
      <c s="64" r="AW343">
        <v>67.5294119999999</v>
      </c>
      <c s="64" r="AX343">
        <v>459.2</v>
      </c>
      <c s="64" r="AY343">
        <v>27.011765</v>
      </c>
      <c s="64" r="AZ343">
        <v>23.1529409999999</v>
      </c>
      <c s="64" r="BA343">
        <v>11.576471</v>
      </c>
      <c s="64" r="BB343">
        <v>54.023529</v>
      </c>
      <c s="64" r="BC343">
        <v>84.894118</v>
      </c>
      <c s="64" r="BD343">
        <v>77.176471</v>
      </c>
      <c s="64" r="BE343">
        <v>150.494117999999</v>
      </c>
      <c s="64" r="BF343">
        <v>30.870588</v>
      </c>
      <c s="64" r="BG343">
        <v>480.0</v>
      </c>
      <c s="64" r="BH343">
        <v>212.235294</v>
      </c>
      <c s="64" r="BI343">
        <v>15.435294</v>
      </c>
      <c s="64" r="BJ343">
        <v>15.435294</v>
      </c>
      <c s="64" r="BK343">
        <v>11.576471</v>
      </c>
      <c s="64" r="BL343">
        <v>30.870588</v>
      </c>
      <c s="64" r="BM343">
        <v>3.85882399999999</v>
      </c>
      <c s="64" r="BN343">
        <v>57.882353</v>
      </c>
      <c s="64" r="BO343">
        <v>65.5999999999999</v>
      </c>
      <c s="64" r="BP343">
        <v>11.576471</v>
      </c>
      <c s="64" r="BQ343">
        <v>246.964706</v>
      </c>
      <c s="64" r="BR343">
        <v>11.576471</v>
      </c>
      <c s="64" r="BS343">
        <v>7.717647</v>
      </c>
      <c s="64" r="BT343">
        <v>0.0</v>
      </c>
      <c s="64" r="BU343">
        <v>23.1529409999999</v>
      </c>
      <c s="64" r="BV343">
        <v>81.0352939999999</v>
      </c>
      <c s="64" r="BW343">
        <v>19.294118</v>
      </c>
      <c s="64" r="BX343">
        <v>84.894118</v>
      </c>
      <c s="64" r="BY343">
        <v>19.294118</v>
      </c>
      <c s="64" r="BZ343">
        <v>30.870588</v>
      </c>
      <c s="64" r="CA343">
        <v>0.0</v>
      </c>
      <c s="64" r="CB343">
        <v>0.0</v>
      </c>
      <c s="64" r="CC343">
        <v>0.0</v>
      </c>
      <c s="64" r="CD343">
        <v>3.85882399999999</v>
      </c>
      <c s="64" r="CE343">
        <v>15.435294</v>
      </c>
      <c s="64" r="CF343">
        <v>7.717647</v>
      </c>
      <c s="64" r="CG343">
        <v>0.0</v>
      </c>
      <c s="64" r="CH343">
        <v>3.85882399999999</v>
      </c>
      <c s="64" r="CI343">
        <v>219.952941</v>
      </c>
      <c s="64" r="CJ343">
        <v>19.294118</v>
      </c>
      <c s="64" r="CK343">
        <v>15.435294</v>
      </c>
      <c s="64" r="CL343">
        <v>3.85882399999999</v>
      </c>
      <c s="64" r="CM343">
        <v>34.729412</v>
      </c>
      <c s="64" r="CN343">
        <v>57.882353</v>
      </c>
      <c s="64" r="CO343">
        <v>65.5999999999999</v>
      </c>
      <c s="64" r="CP343">
        <v>0.0</v>
      </c>
      <c s="64" r="CQ343">
        <v>23.1529409999999</v>
      </c>
      <c s="64" r="CR343">
        <v>208.376471</v>
      </c>
      <c s="64" r="CS343">
        <v>7.717647</v>
      </c>
      <c s="64" r="CT343">
        <v>7.717647</v>
      </c>
      <c s="64" r="CU343">
        <v>7.717647</v>
      </c>
      <c s="64" r="CV343">
        <v>15.435294</v>
      </c>
      <c s="64" r="CW343">
        <v>11.576471</v>
      </c>
      <c s="64" r="CX343">
        <v>3.85882399999999</v>
      </c>
      <c s="64" r="CY343">
        <v>150.494117999999</v>
      </c>
      <c s="64" r="CZ343">
        <v>3.85882399999999</v>
      </c>
    </row>
    <row customHeight="1" r="344" ht="15.0">
      <c t="s" s="62" r="A344">
        <v>3756</v>
      </c>
      <c t="s" s="62" r="B344">
        <v>3757</v>
      </c>
      <c t="s" s="62" r="C344">
        <v>3758</v>
      </c>
      <c t="s" s="62" r="D344">
        <v>3759</v>
      </c>
      <c t="s" s="62" r="E344">
        <v>3760</v>
      </c>
      <c t="s" s="62" r="F344">
        <v>3761</v>
      </c>
      <c t="s" s="63" r="G344">
        <v>3762</v>
      </c>
      <c t="s" s="62" r="H344">
        <v>3763</v>
      </c>
      <c s="64" r="I344">
        <v>378.0</v>
      </c>
      <c s="64" r="J344">
        <v>291.0</v>
      </c>
      <c s="64" r="K344">
        <v>281.0</v>
      </c>
      <c s="64" r="L344">
        <v>257.0</v>
      </c>
      <c s="64" r="M344">
        <v>309.0</v>
      </c>
      <c s="64" r="N344">
        <v>366.0</v>
      </c>
      <c s="64" r="O344">
        <v>8.15</v>
      </c>
      <c s="64" r="P344">
        <v>72.339623</v>
      </c>
      <c s="64" r="Q344">
        <v>51.9622639999999</v>
      </c>
      <c s="64" r="R344">
        <v>62.1509429999999</v>
      </c>
      <c s="64" r="S344">
        <v>82.5283019999999</v>
      </c>
      <c s="64" r="T344">
        <v>76.4150939999999</v>
      </c>
      <c s="64" r="U344">
        <v>32.603774</v>
      </c>
      <c s="64" r="V344">
        <v>48.0</v>
      </c>
      <c s="64" r="W344">
        <v>36.0</v>
      </c>
      <c s="64" r="X344">
        <v>62.0</v>
      </c>
      <c s="64" r="Y344">
        <v>57.0</v>
      </c>
      <c s="64" r="Z344">
        <v>63.0</v>
      </c>
      <c s="64" r="AA344">
        <v>25.0</v>
      </c>
      <c s="64" r="AB344">
        <v>189.509434</v>
      </c>
      <c s="64" r="AC344">
        <v>34.6415089999999</v>
      </c>
      <c s="64" r="AD344">
        <v>29.54717</v>
      </c>
      <c s="64" r="AE344">
        <v>31.584906</v>
      </c>
      <c s="64" r="AF344">
        <v>41.7735849999999</v>
      </c>
      <c s="64" r="AG344">
        <v>35.6603769999999</v>
      </c>
      <c s="64" r="AH344">
        <v>14.264151</v>
      </c>
      <c s="64" r="AI344">
        <v>2.037736</v>
      </c>
      <c s="64" r="AJ344">
        <v>47.886792</v>
      </c>
      <c s="64" r="AK344">
        <v>104.943396</v>
      </c>
      <c s="64" r="AL344">
        <v>36.679245</v>
      </c>
      <c s="64" r="AM344">
        <v>188.490566</v>
      </c>
      <c s="64" r="AN344">
        <v>37.6981129999999</v>
      </c>
      <c s="64" r="AO344">
        <v>22.415094</v>
      </c>
      <c s="64" r="AP344">
        <v>30.5660379999999</v>
      </c>
      <c s="64" r="AQ344">
        <v>40.7547169999999</v>
      </c>
      <c s="64" r="AR344">
        <v>40.7547169999999</v>
      </c>
      <c s="64" r="AS344">
        <v>16.301887</v>
      </c>
      <c s="64" r="AT344">
        <v>0.0</v>
      </c>
      <c s="64" r="AU344">
        <v>42.792453</v>
      </c>
      <c s="64" r="AV344">
        <v>106.981132</v>
      </c>
      <c s="64" r="AW344">
        <v>38.7169809999999</v>
      </c>
      <c s="64" r="AX344">
        <v>326.037736</v>
      </c>
      <c s="64" r="AY344">
        <v>24.4528299999999</v>
      </c>
      <c s="64" r="AZ344">
        <v>12.2264149999999</v>
      </c>
      <c s="64" r="BA344">
        <v>8.15094299999999</v>
      </c>
      <c s="64" r="BB344">
        <v>28.528302</v>
      </c>
      <c s="64" r="BC344">
        <v>44.8301889999999</v>
      </c>
      <c s="64" r="BD344">
        <v>40.7547169999999</v>
      </c>
      <c s="64" r="BE344">
        <v>101.886792</v>
      </c>
      <c s="64" r="BF344">
        <v>65.207547</v>
      </c>
      <c s="64" r="BG344">
        <v>264.0</v>
      </c>
      <c s="64" r="BH344">
        <v>163.018868</v>
      </c>
      <c s="64" r="BI344">
        <v>20.377358</v>
      </c>
      <c s="64" r="BJ344">
        <v>8.15094299999999</v>
      </c>
      <c s="64" r="BK344">
        <v>4.075472</v>
      </c>
      <c s="64" r="BL344">
        <v>8.15094299999999</v>
      </c>
      <c s="64" r="BM344">
        <v>12.2264149999999</v>
      </c>
      <c s="64" r="BN344">
        <v>36.679245</v>
      </c>
      <c s="64" r="BO344">
        <v>52.981132</v>
      </c>
      <c s="64" r="BP344">
        <v>20.377358</v>
      </c>
      <c s="64" r="BQ344">
        <v>163.018868</v>
      </c>
      <c s="64" r="BR344">
        <v>4.075472</v>
      </c>
      <c s="64" r="BS344">
        <v>4.075472</v>
      </c>
      <c s="64" r="BT344">
        <v>4.075472</v>
      </c>
      <c s="64" r="BU344">
        <v>20.377358</v>
      </c>
      <c s="64" r="BV344">
        <v>32.603774</v>
      </c>
      <c s="64" r="BW344">
        <v>4.075472</v>
      </c>
      <c s="64" r="BX344">
        <v>48.9056599999999</v>
      </c>
      <c s="64" r="BY344">
        <v>44.8301889999999</v>
      </c>
      <c s="64" r="BZ344">
        <v>44.8301889999999</v>
      </c>
      <c s="64" r="CA344">
        <v>0.0</v>
      </c>
      <c s="64" r="CB344">
        <v>4.075472</v>
      </c>
      <c s="64" r="CC344">
        <v>0.0</v>
      </c>
      <c s="64" r="CD344">
        <v>4.075472</v>
      </c>
      <c s="64" r="CE344">
        <v>12.2264149999999</v>
      </c>
      <c s="64" r="CF344">
        <v>4.075472</v>
      </c>
      <c s="64" r="CG344">
        <v>0.0</v>
      </c>
      <c s="64" r="CH344">
        <v>20.377358</v>
      </c>
      <c s="64" r="CI344">
        <v>134.490566</v>
      </c>
      <c s="64" r="CJ344">
        <v>16.301887</v>
      </c>
      <c s="64" r="CK344">
        <v>4.075472</v>
      </c>
      <c s="64" r="CL344">
        <v>8.15094299999999</v>
      </c>
      <c s="64" r="CM344">
        <v>20.377358</v>
      </c>
      <c s="64" r="CN344">
        <v>20.377358</v>
      </c>
      <c s="64" r="CO344">
        <v>28.528302</v>
      </c>
      <c s="64" r="CP344">
        <v>0.0</v>
      </c>
      <c s="64" r="CQ344">
        <v>36.679245</v>
      </c>
      <c s="64" r="CR344">
        <v>146.716981</v>
      </c>
      <c s="64" r="CS344">
        <v>8.15094299999999</v>
      </c>
      <c s="64" r="CT344">
        <v>4.075472</v>
      </c>
      <c s="64" r="CU344">
        <v>0.0</v>
      </c>
      <c s="64" r="CV344">
        <v>4.075472</v>
      </c>
      <c s="64" r="CW344">
        <v>12.2264149999999</v>
      </c>
      <c s="64" r="CX344">
        <v>8.15094299999999</v>
      </c>
      <c s="64" r="CY344">
        <v>101.886792</v>
      </c>
      <c s="64" r="CZ344">
        <v>8.15094299999999</v>
      </c>
    </row>
    <row customHeight="1" r="345" ht="15.0">
      <c t="s" s="62" r="A345">
        <v>3764</v>
      </c>
      <c t="s" s="62" r="B345">
        <v>3765</v>
      </c>
      <c t="s" s="62" r="C345">
        <v>3766</v>
      </c>
      <c t="s" s="62" r="D345">
        <v>3767</v>
      </c>
      <c t="s" s="62" r="E345">
        <v>3768</v>
      </c>
      <c t="s" s="62" r="F345">
        <v>3769</v>
      </c>
      <c t="s" s="63" r="G345">
        <v>3770</v>
      </c>
      <c t="s" s="62" r="H345">
        <v>3771</v>
      </c>
      <c s="64" r="I345">
        <v>413.0</v>
      </c>
      <c s="64" r="J345">
        <v>309.0</v>
      </c>
      <c s="64" r="K345">
        <v>330.0</v>
      </c>
      <c s="64" r="L345">
        <v>325.0</v>
      </c>
      <c s="64" r="M345">
        <v>339.0</v>
      </c>
      <c s="64" r="N345">
        <v>390.0</v>
      </c>
      <c s="64" r="O345">
        <v>5.58</v>
      </c>
      <c s="64" r="P345">
        <v>93.0</v>
      </c>
      <c s="64" r="Q345">
        <v>43.0</v>
      </c>
      <c s="64" r="R345">
        <v>87.0</v>
      </c>
      <c s="64" r="S345">
        <v>88.0</v>
      </c>
      <c s="64" r="T345">
        <v>59.0</v>
      </c>
      <c s="64" r="U345">
        <v>43.0</v>
      </c>
      <c s="64" r="V345">
        <v>39.0</v>
      </c>
      <c s="64" r="W345">
        <v>42.0</v>
      </c>
      <c s="64" r="X345">
        <v>53.0</v>
      </c>
      <c s="64" r="Y345">
        <v>73.0</v>
      </c>
      <c s="64" r="Z345">
        <v>69.0</v>
      </c>
      <c s="64" r="AA345">
        <v>33.0</v>
      </c>
      <c s="64" r="AB345">
        <v>204.0</v>
      </c>
      <c s="64" r="AC345">
        <v>47.0</v>
      </c>
      <c s="64" r="AD345">
        <v>18.0</v>
      </c>
      <c s="64" r="AE345">
        <v>47.0</v>
      </c>
      <c s="64" r="AF345">
        <v>46.0</v>
      </c>
      <c s="64" r="AG345">
        <v>31.0</v>
      </c>
      <c s="64" r="AH345">
        <v>15.0</v>
      </c>
      <c s="64" r="AI345">
        <v>0.0</v>
      </c>
      <c s="64" r="AJ345">
        <v>55.0</v>
      </c>
      <c s="64" r="AK345">
        <v>114.0</v>
      </c>
      <c s="64" r="AL345">
        <v>35.0</v>
      </c>
      <c s="64" r="AM345">
        <v>209.0</v>
      </c>
      <c s="64" r="AN345">
        <v>46.0</v>
      </c>
      <c s="64" r="AO345">
        <v>25.0</v>
      </c>
      <c s="64" r="AP345">
        <v>40.0</v>
      </c>
      <c s="64" r="AQ345">
        <v>42.0</v>
      </c>
      <c s="64" r="AR345">
        <v>28.0</v>
      </c>
      <c s="64" r="AS345">
        <v>26.0</v>
      </c>
      <c s="64" r="AT345">
        <v>2.0</v>
      </c>
      <c s="64" r="AU345">
        <v>56.0</v>
      </c>
      <c s="64" r="AV345">
        <v>109.0</v>
      </c>
      <c s="64" r="AW345">
        <v>44.0</v>
      </c>
      <c s="64" r="AX345">
        <v>320.0</v>
      </c>
      <c s="64" r="AY345">
        <v>4.0</v>
      </c>
      <c s="64" r="AZ345">
        <v>16.0</v>
      </c>
      <c s="64" r="BA345">
        <v>16.0</v>
      </c>
      <c s="64" r="BB345">
        <v>28.0</v>
      </c>
      <c s="64" r="BC345">
        <v>48.0</v>
      </c>
      <c s="64" r="BD345">
        <v>56.0</v>
      </c>
      <c s="64" r="BE345">
        <v>108.0</v>
      </c>
      <c s="64" r="BF345">
        <v>44.0</v>
      </c>
      <c s="64" r="BG345">
        <v>268.0</v>
      </c>
      <c s="64" r="BH345">
        <v>156.0</v>
      </c>
      <c s="64" r="BI345">
        <v>0.0</v>
      </c>
      <c s="64" r="BJ345">
        <v>12.0</v>
      </c>
      <c s="64" r="BK345">
        <v>12.0</v>
      </c>
      <c s="64" r="BL345">
        <v>12.0</v>
      </c>
      <c s="64" r="BM345">
        <v>12.0</v>
      </c>
      <c s="64" r="BN345">
        <v>40.0</v>
      </c>
      <c s="64" r="BO345">
        <v>56.0</v>
      </c>
      <c s="64" r="BP345">
        <v>12.0</v>
      </c>
      <c s="64" r="BQ345">
        <v>164.0</v>
      </c>
      <c s="64" r="BR345">
        <v>4.0</v>
      </c>
      <c s="64" r="BS345">
        <v>4.0</v>
      </c>
      <c s="64" r="BT345">
        <v>4.0</v>
      </c>
      <c s="64" r="BU345">
        <v>16.0</v>
      </c>
      <c s="64" r="BV345">
        <v>36.0</v>
      </c>
      <c s="64" r="BW345">
        <v>16.0</v>
      </c>
      <c s="64" r="BX345">
        <v>52.0</v>
      </c>
      <c s="64" r="BY345">
        <v>32.0</v>
      </c>
      <c s="64" r="BZ345">
        <v>32.0</v>
      </c>
      <c s="64" r="CA345">
        <v>0.0</v>
      </c>
      <c s="64" r="CB345">
        <v>0.0</v>
      </c>
      <c s="64" r="CC345">
        <v>0.0</v>
      </c>
      <c s="64" r="CD345">
        <v>0.0</v>
      </c>
      <c s="64" r="CE345">
        <v>4.0</v>
      </c>
      <c s="64" r="CF345">
        <v>4.0</v>
      </c>
      <c s="64" r="CG345">
        <v>0.0</v>
      </c>
      <c s="64" r="CH345">
        <v>24.0</v>
      </c>
      <c s="64" r="CI345">
        <v>136.0</v>
      </c>
      <c s="64" r="CJ345">
        <v>0.0</v>
      </c>
      <c s="64" r="CK345">
        <v>16.0</v>
      </c>
      <c s="64" r="CL345">
        <v>4.0</v>
      </c>
      <c s="64" r="CM345">
        <v>24.0</v>
      </c>
      <c s="64" r="CN345">
        <v>36.0</v>
      </c>
      <c s="64" r="CO345">
        <v>48.0</v>
      </c>
      <c s="64" r="CP345">
        <v>0.0</v>
      </c>
      <c s="64" r="CQ345">
        <v>8.0</v>
      </c>
      <c s="64" r="CR345">
        <v>152.0</v>
      </c>
      <c s="64" r="CS345">
        <v>4.0</v>
      </c>
      <c s="64" r="CT345">
        <v>0.0</v>
      </c>
      <c s="64" r="CU345">
        <v>12.0</v>
      </c>
      <c s="64" r="CV345">
        <v>4.0</v>
      </c>
      <c s="64" r="CW345">
        <v>8.0</v>
      </c>
      <c s="64" r="CX345">
        <v>4.0</v>
      </c>
      <c s="64" r="CY345">
        <v>108.0</v>
      </c>
      <c s="64" r="CZ345">
        <v>12.0</v>
      </c>
    </row>
    <row customHeight="1" r="346" ht="15.0">
      <c t="s" s="62" r="A346">
        <v>3772</v>
      </c>
      <c t="s" s="62" r="B346">
        <v>3773</v>
      </c>
      <c t="s" s="62" r="C346">
        <v>3774</v>
      </c>
      <c t="s" s="62" r="D346">
        <v>3775</v>
      </c>
      <c t="s" s="62" r="E346">
        <v>3776</v>
      </c>
      <c t="s" s="62" r="F346">
        <v>3777</v>
      </c>
      <c t="s" s="63" r="G346">
        <v>3778</v>
      </c>
      <c t="s" s="62" r="H346">
        <v>3779</v>
      </c>
      <c s="64" r="I346">
        <v>312.0</v>
      </c>
      <c s="64" r="J346">
        <v>247.0</v>
      </c>
      <c s="64" r="K346">
        <v>244.0</v>
      </c>
      <c s="64" r="L346">
        <v>228.0</v>
      </c>
      <c s="64" r="M346">
        <v>272.0</v>
      </c>
      <c s="64" r="N346">
        <v>284.0</v>
      </c>
      <c s="64" r="O346">
        <v>7.64</v>
      </c>
      <c s="64" r="P346">
        <v>58.8115019999999</v>
      </c>
      <c s="64" r="Q346">
        <v>45.8530349999999</v>
      </c>
      <c s="64" r="R346">
        <v>55.821086</v>
      </c>
      <c s="64" r="S346">
        <v>84.728435</v>
      </c>
      <c s="64" r="T346">
        <v>31.8977639999999</v>
      </c>
      <c s="64" r="U346">
        <v>34.888179</v>
      </c>
      <c s="64" r="V346">
        <v>47.0</v>
      </c>
      <c s="64" r="W346">
        <v>41.0</v>
      </c>
      <c s="64" r="X346">
        <v>58.0</v>
      </c>
      <c s="64" r="Y346">
        <v>30.0</v>
      </c>
      <c s="64" r="Z346">
        <v>54.0</v>
      </c>
      <c s="64" r="AA346">
        <v>17.0</v>
      </c>
      <c s="64" r="AB346">
        <v>156.498403</v>
      </c>
      <c s="64" r="AC346">
        <v>30.9009579999999</v>
      </c>
      <c s="64" r="AD346">
        <v>22.926518</v>
      </c>
      <c s="64" r="AE346">
        <v>24.9201279999999</v>
      </c>
      <c s="64" r="AF346">
        <v>45.8530349999999</v>
      </c>
      <c s="64" r="AG346">
        <v>14.9520769999999</v>
      </c>
      <c s="64" r="AH346">
        <v>16.945687</v>
      </c>
      <c s="64" r="AI346">
        <v>0.0</v>
      </c>
      <c s="64" r="AJ346">
        <v>40.86901</v>
      </c>
      <c s="64" r="AK346">
        <v>93.6996809999999</v>
      </c>
      <c s="64" r="AL346">
        <v>21.9297119999999</v>
      </c>
      <c s="64" r="AM346">
        <v>155.501597</v>
      </c>
      <c s="64" r="AN346">
        <v>27.910543</v>
      </c>
      <c s="64" r="AO346">
        <v>22.926518</v>
      </c>
      <c s="64" r="AP346">
        <v>30.9009579999999</v>
      </c>
      <c s="64" r="AQ346">
        <v>38.875399</v>
      </c>
      <c s="64" r="AR346">
        <v>16.945687</v>
      </c>
      <c s="64" r="AS346">
        <v>16.945687</v>
      </c>
      <c s="64" r="AT346">
        <v>0.996805</v>
      </c>
      <c s="64" r="AU346">
        <v>42.86262</v>
      </c>
      <c s="64" r="AV346">
        <v>83.7316289999999</v>
      </c>
      <c s="64" r="AW346">
        <v>28.9073479999999</v>
      </c>
      <c s="64" r="AX346">
        <v>267.14377</v>
      </c>
      <c s="64" r="AY346">
        <v>15.9488819999999</v>
      </c>
      <c s="64" r="AZ346">
        <v>19.936102</v>
      </c>
      <c s="64" r="BA346">
        <v>3.98722</v>
      </c>
      <c s="64" r="BB346">
        <v>27.910543</v>
      </c>
      <c s="64" r="BC346">
        <v>47.846645</v>
      </c>
      <c s="64" r="BD346">
        <v>51.833866</v>
      </c>
      <c s="64" r="BE346">
        <v>55.821086</v>
      </c>
      <c s="64" r="BF346">
        <v>43.859425</v>
      </c>
      <c s="64" r="BG346">
        <v>204.0</v>
      </c>
      <c s="64" r="BH346">
        <v>135.565495</v>
      </c>
      <c s="64" r="BI346">
        <v>7.97444099999999</v>
      </c>
      <c s="64" r="BJ346">
        <v>11.9616609999999</v>
      </c>
      <c s="64" r="BK346">
        <v>3.98722</v>
      </c>
      <c s="64" r="BL346">
        <v>3.98722</v>
      </c>
      <c s="64" r="BM346">
        <v>11.9616609999999</v>
      </c>
      <c s="64" r="BN346">
        <v>43.859425</v>
      </c>
      <c s="64" r="BO346">
        <v>31.8977639999999</v>
      </c>
      <c s="64" r="BP346">
        <v>19.936102</v>
      </c>
      <c s="64" r="BQ346">
        <v>131.578274999999</v>
      </c>
      <c s="64" r="BR346">
        <v>7.97444099999999</v>
      </c>
      <c s="64" r="BS346">
        <v>7.97444099999999</v>
      </c>
      <c s="64" r="BT346">
        <v>0.0</v>
      </c>
      <c s="64" r="BU346">
        <v>23.923323</v>
      </c>
      <c s="64" r="BV346">
        <v>35.884984</v>
      </c>
      <c s="64" r="BW346">
        <v>7.97444099999999</v>
      </c>
      <c s="64" r="BX346">
        <v>23.923323</v>
      </c>
      <c s="64" r="BY346">
        <v>23.923323</v>
      </c>
      <c s="64" r="BZ346">
        <v>39.872204</v>
      </c>
      <c s="64" r="CA346">
        <v>3.98722</v>
      </c>
      <c s="64" r="CB346">
        <v>0.0</v>
      </c>
      <c s="64" r="CC346">
        <v>0.0</v>
      </c>
      <c s="64" r="CD346">
        <v>3.98722</v>
      </c>
      <c s="64" r="CE346">
        <v>3.98722</v>
      </c>
      <c s="64" r="CF346">
        <v>3.98722</v>
      </c>
      <c s="64" r="CG346">
        <v>0.0</v>
      </c>
      <c s="64" r="CH346">
        <v>23.923323</v>
      </c>
      <c s="64" r="CI346">
        <v>143.539936</v>
      </c>
      <c s="64" r="CJ346">
        <v>11.9616609999999</v>
      </c>
      <c s="64" r="CK346">
        <v>19.936102</v>
      </c>
      <c s="64" r="CL346">
        <v>0.0</v>
      </c>
      <c s="64" r="CM346">
        <v>19.936102</v>
      </c>
      <c s="64" r="CN346">
        <v>43.859425</v>
      </c>
      <c s="64" r="CO346">
        <v>35.884984</v>
      </c>
      <c s="64" r="CP346">
        <v>0.0</v>
      </c>
      <c s="64" r="CQ346">
        <v>11.9616609999999</v>
      </c>
      <c s="64" r="CR346">
        <v>83.7316289999999</v>
      </c>
      <c s="64" r="CS346">
        <v>0.0</v>
      </c>
      <c s="64" r="CT346">
        <v>0.0</v>
      </c>
      <c s="64" r="CU346">
        <v>3.98722</v>
      </c>
      <c s="64" r="CV346">
        <v>3.98722</v>
      </c>
      <c s="64" r="CW346">
        <v>0.0</v>
      </c>
      <c s="64" r="CX346">
        <v>11.9616609999999</v>
      </c>
      <c s="64" r="CY346">
        <v>55.821086</v>
      </c>
      <c s="64" r="CZ346">
        <v>7.97444099999999</v>
      </c>
    </row>
    <row customHeight="1" r="347" ht="15.0">
      <c t="s" s="62" r="A347">
        <v>3780</v>
      </c>
      <c t="s" s="62" r="B347">
        <v>3781</v>
      </c>
      <c t="s" s="62" r="C347">
        <v>3782</v>
      </c>
      <c t="s" s="62" r="D347">
        <v>3783</v>
      </c>
      <c t="s" s="62" r="E347">
        <v>3784</v>
      </c>
      <c t="s" s="62" r="F347">
        <v>3785</v>
      </c>
      <c t="s" s="63" r="G347">
        <v>3786</v>
      </c>
      <c t="s" s="62" r="H347">
        <v>3787</v>
      </c>
      <c s="64" r="I347">
        <v>1388.0</v>
      </c>
      <c s="64" r="J347">
        <v>1164.0</v>
      </c>
      <c s="64" r="K347">
        <v>1129.0</v>
      </c>
      <c s="64" r="L347">
        <v>1127.0</v>
      </c>
      <c s="64" r="M347">
        <v>1030.0</v>
      </c>
      <c s="64" r="N347">
        <v>1099.0</v>
      </c>
      <c s="64" r="O347">
        <v>30.73</v>
      </c>
      <c s="64" r="P347">
        <v>224.0</v>
      </c>
      <c s="64" r="Q347">
        <v>171.0</v>
      </c>
      <c s="64" r="R347">
        <v>262.0</v>
      </c>
      <c s="64" r="S347">
        <v>271.0</v>
      </c>
      <c s="64" r="T347">
        <v>310.0</v>
      </c>
      <c s="64" r="U347">
        <v>150.0</v>
      </c>
      <c s="64" r="V347">
        <v>166.0</v>
      </c>
      <c s="64" r="W347">
        <v>176.0</v>
      </c>
      <c s="64" r="X347">
        <v>225.0</v>
      </c>
      <c s="64" r="Y347">
        <v>214.0</v>
      </c>
      <c s="64" r="Z347">
        <v>251.0</v>
      </c>
      <c s="64" r="AA347">
        <v>132.0</v>
      </c>
      <c s="64" r="AB347">
        <v>678.0</v>
      </c>
      <c s="64" r="AC347">
        <v>118.0</v>
      </c>
      <c s="64" r="AD347">
        <v>91.0</v>
      </c>
      <c s="64" r="AE347">
        <v>125.0</v>
      </c>
      <c s="64" r="AF347">
        <v>130.0</v>
      </c>
      <c s="64" r="AG347">
        <v>155.0</v>
      </c>
      <c s="64" r="AH347">
        <v>58.0</v>
      </c>
      <c s="64" r="AI347">
        <v>1.0</v>
      </c>
      <c s="64" r="AJ347">
        <v>151.0</v>
      </c>
      <c s="64" r="AK347">
        <v>377.0</v>
      </c>
      <c s="64" r="AL347">
        <v>150.0</v>
      </c>
      <c s="64" r="AM347">
        <v>710.0</v>
      </c>
      <c s="64" r="AN347">
        <v>106.0</v>
      </c>
      <c s="64" r="AO347">
        <v>80.0</v>
      </c>
      <c s="64" r="AP347">
        <v>137.0</v>
      </c>
      <c s="64" r="AQ347">
        <v>141.0</v>
      </c>
      <c s="64" r="AR347">
        <v>155.0</v>
      </c>
      <c s="64" r="AS347">
        <v>86.0</v>
      </c>
      <c s="64" r="AT347">
        <v>5.0</v>
      </c>
      <c s="64" r="AU347">
        <v>140.0</v>
      </c>
      <c s="64" r="AV347">
        <v>380.0</v>
      </c>
      <c s="64" r="AW347">
        <v>190.0</v>
      </c>
      <c s="64" r="AX347">
        <v>1144.0</v>
      </c>
      <c s="64" r="AY347">
        <v>40.0</v>
      </c>
      <c s="64" r="AZ347">
        <v>92.0</v>
      </c>
      <c s="64" r="BA347">
        <v>12.0</v>
      </c>
      <c s="64" r="BB347">
        <v>92.0</v>
      </c>
      <c s="64" r="BC347">
        <v>192.0</v>
      </c>
      <c s="64" r="BD347">
        <v>192.0</v>
      </c>
      <c s="64" r="BE347">
        <v>412.0</v>
      </c>
      <c s="64" r="BF347">
        <v>112.0</v>
      </c>
      <c s="64" r="BG347">
        <v>980.0</v>
      </c>
      <c s="64" r="BH347">
        <v>520.0</v>
      </c>
      <c s="64" r="BI347">
        <v>20.0</v>
      </c>
      <c s="64" r="BJ347">
        <v>48.0</v>
      </c>
      <c s="64" r="BK347">
        <v>4.0</v>
      </c>
      <c s="64" r="BL347">
        <v>40.0</v>
      </c>
      <c s="64" r="BM347">
        <v>48.0</v>
      </c>
      <c s="64" r="BN347">
        <v>144.0</v>
      </c>
      <c s="64" r="BO347">
        <v>176.0</v>
      </c>
      <c s="64" r="BP347">
        <v>40.0</v>
      </c>
      <c s="64" r="BQ347">
        <v>624.0</v>
      </c>
      <c s="64" r="BR347">
        <v>20.0</v>
      </c>
      <c s="64" r="BS347">
        <v>44.0</v>
      </c>
      <c s="64" r="BT347">
        <v>8.0</v>
      </c>
      <c s="64" r="BU347">
        <v>52.0</v>
      </c>
      <c s="64" r="BV347">
        <v>144.0</v>
      </c>
      <c s="64" r="BW347">
        <v>48.0</v>
      </c>
      <c s="64" r="BX347">
        <v>236.0</v>
      </c>
      <c s="64" r="BY347">
        <v>72.0</v>
      </c>
      <c s="64" r="BZ347">
        <v>108.0</v>
      </c>
      <c s="64" r="CA347">
        <v>0.0</v>
      </c>
      <c s="64" r="CB347">
        <v>0.0</v>
      </c>
      <c s="64" r="CC347">
        <v>0.0</v>
      </c>
      <c s="64" r="CD347">
        <v>4.0</v>
      </c>
      <c s="64" r="CE347">
        <v>8.0</v>
      </c>
      <c s="64" r="CF347">
        <v>36.0</v>
      </c>
      <c s="64" r="CG347">
        <v>0.0</v>
      </c>
      <c s="64" r="CH347">
        <v>60.0</v>
      </c>
      <c s="64" r="CI347">
        <v>516.0</v>
      </c>
      <c s="64" r="CJ347">
        <v>40.0</v>
      </c>
      <c s="64" r="CK347">
        <v>72.0</v>
      </c>
      <c s="64" r="CL347">
        <v>4.0</v>
      </c>
      <c s="64" r="CM347">
        <v>80.0</v>
      </c>
      <c s="64" r="CN347">
        <v>164.0</v>
      </c>
      <c s="64" r="CO347">
        <v>124.0</v>
      </c>
      <c s="64" r="CP347">
        <v>0.0</v>
      </c>
      <c s="64" r="CQ347">
        <v>32.0</v>
      </c>
      <c s="64" r="CR347">
        <v>520.0</v>
      </c>
      <c s="64" r="CS347">
        <v>0.0</v>
      </c>
      <c s="64" r="CT347">
        <v>20.0</v>
      </c>
      <c s="64" r="CU347">
        <v>8.0</v>
      </c>
      <c s="64" r="CV347">
        <v>8.0</v>
      </c>
      <c s="64" r="CW347">
        <v>20.0</v>
      </c>
      <c s="64" r="CX347">
        <v>32.0</v>
      </c>
      <c s="64" r="CY347">
        <v>412.0</v>
      </c>
      <c s="64" r="CZ347">
        <v>20.0</v>
      </c>
    </row>
    <row customHeight="1" r="348" ht="15.0">
      <c t="s" s="62" r="A348">
        <v>3788</v>
      </c>
      <c t="s" s="62" r="B348">
        <v>3789</v>
      </c>
      <c t="s" s="62" r="C348">
        <v>3790</v>
      </c>
      <c t="s" s="62" r="D348">
        <v>3791</v>
      </c>
      <c t="s" s="62" r="E348">
        <v>3792</v>
      </c>
      <c t="s" s="62" r="F348">
        <v>3793</v>
      </c>
      <c t="s" s="63" r="G348">
        <v>3794</v>
      </c>
      <c t="s" s="62" r="H348">
        <v>3795</v>
      </c>
      <c s="64" r="I348">
        <v>2048.0</v>
      </c>
      <c s="64" r="J348">
        <v>1768.0</v>
      </c>
      <c s="64" r="K348">
        <v>1866.0</v>
      </c>
      <c s="64" r="L348">
        <v>1829.0</v>
      </c>
      <c s="64" r="M348">
        <v>1527.0</v>
      </c>
      <c s="64" r="N348">
        <v>1422.0</v>
      </c>
      <c s="64" r="O348">
        <v>8.14</v>
      </c>
      <c s="64" r="P348">
        <v>412.309607</v>
      </c>
      <c s="64" r="Q348">
        <v>240.997869</v>
      </c>
      <c s="64" r="R348">
        <v>474.252834</v>
      </c>
      <c s="64" r="S348">
        <v>412.309607</v>
      </c>
      <c s="64" r="T348">
        <v>341.687944</v>
      </c>
      <c s="64" r="U348">
        <v>166.442139</v>
      </c>
      <c s="64" r="V348">
        <v>317.0</v>
      </c>
      <c s="64" r="W348">
        <v>295.0</v>
      </c>
      <c s="64" r="X348">
        <v>357.0</v>
      </c>
      <c s="64" r="Y348">
        <v>401.0</v>
      </c>
      <c s="64" r="Z348">
        <v>246.0</v>
      </c>
      <c s="64" r="AA348">
        <v>152.0</v>
      </c>
      <c s="64" r="AB348">
        <v>1002.770653</v>
      </c>
      <c s="64" r="AC348">
        <v>210.994117999999</v>
      </c>
      <c s="64" r="AD348">
        <v>130.661495</v>
      </c>
      <c s="64" r="AE348">
        <v>227.447788</v>
      </c>
      <c s="64" r="AF348">
        <v>210.994117999999</v>
      </c>
      <c s="64" r="AG348">
        <v>170.343875</v>
      </c>
      <c s="64" r="AH348">
        <v>50.361203</v>
      </c>
      <c s="64" r="AI348">
        <v>1.968056</v>
      </c>
      <c s="64" r="AJ348">
        <v>274.873070999999</v>
      </c>
      <c s="64" r="AK348">
        <v>598.139288999999</v>
      </c>
      <c s="64" r="AL348">
        <v>129.758293</v>
      </c>
      <c s="64" r="AM348">
        <v>1045.229347</v>
      </c>
      <c s="64" r="AN348">
        <v>201.315489</v>
      </c>
      <c s="64" r="AO348">
        <v>110.336374</v>
      </c>
      <c s="64" r="AP348">
        <v>246.805046</v>
      </c>
      <c s="64" r="AQ348">
        <v>201.315489</v>
      </c>
      <c s="64" r="AR348">
        <v>171.344067999999</v>
      </c>
      <c s="64" r="AS348">
        <v>92.367272</v>
      </c>
      <c s="64" r="AT348">
        <v>21.745609</v>
      </c>
      <c s="64" r="AU348">
        <v>253.580086999999</v>
      </c>
      <c s="64" r="AV348">
        <v>589.428523</v>
      </c>
      <c s="64" r="AW348">
        <v>202.220737</v>
      </c>
      <c s="64" r="AX348">
        <v>1592.20122199999</v>
      </c>
      <c s="64" r="AY348">
        <v>11.614355</v>
      </c>
      <c s="64" r="AZ348">
        <v>77.429034</v>
      </c>
      <c s="64" r="BA348">
        <v>201.315489</v>
      </c>
      <c s="64" r="BB348">
        <v>278.744523</v>
      </c>
      <c s="64" r="BC348">
        <v>212.929844</v>
      </c>
      <c s="64" r="BD348">
        <v>131.629358</v>
      </c>
      <c s="64" r="BE348">
        <v>492.708936999999</v>
      </c>
      <c s="64" r="BF348">
        <v>185.829681999999</v>
      </c>
      <c s="64" r="BG348">
        <v>1456.0</v>
      </c>
      <c s="64" r="BH348">
        <v>747.19018</v>
      </c>
      <c s="64" r="BI348">
        <v>3.871452</v>
      </c>
      <c s="64" r="BJ348">
        <v>65.8146789999999</v>
      </c>
      <c s="64" r="BK348">
        <v>131.629358</v>
      </c>
      <c s="64" r="BL348">
        <v>100.657743999999</v>
      </c>
      <c s="64" r="BM348">
        <v>58.071776</v>
      </c>
      <c s="64" r="BN348">
        <v>116.143551</v>
      </c>
      <c s="64" r="BO348">
        <v>189.701134</v>
      </c>
      <c s="64" r="BP348">
        <v>81.300486</v>
      </c>
      <c s="64" r="BQ348">
        <v>845.011041999999</v>
      </c>
      <c s="64" r="BR348">
        <v>7.742903</v>
      </c>
      <c s="64" r="BS348">
        <v>11.614355</v>
      </c>
      <c s="64" r="BT348">
        <v>69.686131</v>
      </c>
      <c s="64" r="BU348">
        <v>178.086779</v>
      </c>
      <c s="64" r="BV348">
        <v>154.858068</v>
      </c>
      <c s="64" r="BW348">
        <v>15.4858069999999</v>
      </c>
      <c s="64" r="BX348">
        <v>303.007803</v>
      </c>
      <c s="64" r="BY348">
        <v>104.529196</v>
      </c>
      <c s="64" r="BZ348">
        <v>154.858068</v>
      </c>
      <c s="64" r="CA348">
        <v>0.0</v>
      </c>
      <c s="64" r="CB348">
        <v>0.0</v>
      </c>
      <c s="64" r="CC348">
        <v>3.871452</v>
      </c>
      <c s="64" r="CD348">
        <v>11.614355</v>
      </c>
      <c s="64" r="CE348">
        <v>15.4858069999999</v>
      </c>
      <c s="64" r="CF348">
        <v>38.714517</v>
      </c>
      <c s="64" r="CG348">
        <v>0.0</v>
      </c>
      <c s="64" r="CH348">
        <v>85.1719379999999</v>
      </c>
      <c s="64" r="CI348">
        <v>805.261954999999</v>
      </c>
      <c s="64" r="CJ348">
        <v>7.742903</v>
      </c>
      <c s="64" r="CK348">
        <v>65.8146789999999</v>
      </c>
      <c s="64" r="CL348">
        <v>174.215327</v>
      </c>
      <c s="64" r="CM348">
        <v>240.030005999999</v>
      </c>
      <c s="64" r="CN348">
        <v>166.472422999999</v>
      </c>
      <c s="64" r="CO348">
        <v>92.9148409999999</v>
      </c>
      <c s="64" r="CP348">
        <v>7.742903</v>
      </c>
      <c s="64" r="CQ348">
        <v>50.3288719999999</v>
      </c>
      <c s="64" r="CR348">
        <v>632.081197999999</v>
      </c>
      <c s="64" r="CS348">
        <v>3.871452</v>
      </c>
      <c s="64" r="CT348">
        <v>11.614355</v>
      </c>
      <c s="64" r="CU348">
        <v>23.22871</v>
      </c>
      <c s="64" r="CV348">
        <v>27.100162</v>
      </c>
      <c s="64" r="CW348">
        <v>30.9716139999999</v>
      </c>
      <c s="64" r="CX348">
        <v>0.0</v>
      </c>
      <c s="64" r="CY348">
        <v>484.966032999999</v>
      </c>
      <c s="64" r="CZ348">
        <v>50.3288719999999</v>
      </c>
    </row>
    <row customHeight="1" r="349" ht="15.0">
      <c t="s" s="62" r="A349">
        <v>3796</v>
      </c>
      <c t="s" s="62" r="B349">
        <v>3797</v>
      </c>
      <c t="s" s="62" r="C349">
        <v>3798</v>
      </c>
      <c t="s" s="62" r="D349">
        <v>3799</v>
      </c>
      <c t="s" s="62" r="E349">
        <v>3800</v>
      </c>
      <c t="s" s="62" r="F349">
        <v>3801</v>
      </c>
      <c t="s" s="63" r="G349">
        <v>3802</v>
      </c>
      <c t="s" s="62" r="H349">
        <v>3803</v>
      </c>
      <c s="64" r="I349">
        <v>1161.0</v>
      </c>
      <c s="64" r="J349">
        <v>1037.0</v>
      </c>
      <c s="64" r="K349">
        <v>978.0</v>
      </c>
      <c s="64" r="L349">
        <v>888.0</v>
      </c>
      <c s="64" r="M349">
        <v>903.0</v>
      </c>
      <c s="64" r="N349">
        <v>858.0</v>
      </c>
      <c s="64" r="O349">
        <v>6.5</v>
      </c>
      <c s="64" r="P349">
        <v>216.0</v>
      </c>
      <c s="64" r="Q349">
        <v>149.0</v>
      </c>
      <c s="64" r="R349">
        <v>206.0</v>
      </c>
      <c s="64" r="S349">
        <v>253.0</v>
      </c>
      <c s="64" r="T349">
        <v>163.0</v>
      </c>
      <c s="64" r="U349">
        <v>174.0</v>
      </c>
      <c s="64" r="V349">
        <v>180.0</v>
      </c>
      <c s="64" r="W349">
        <v>173.0</v>
      </c>
      <c s="64" r="X349">
        <v>217.0</v>
      </c>
      <c s="64" r="Y349">
        <v>177.0</v>
      </c>
      <c s="64" r="Z349">
        <v>196.0</v>
      </c>
      <c s="64" r="AA349">
        <v>94.0</v>
      </c>
      <c s="64" r="AB349">
        <v>527.0</v>
      </c>
      <c s="64" r="AC349">
        <v>110.0</v>
      </c>
      <c s="64" r="AD349">
        <v>71.0</v>
      </c>
      <c s="64" r="AE349">
        <v>101.0</v>
      </c>
      <c s="64" r="AF349">
        <v>112.0</v>
      </c>
      <c s="64" r="AG349">
        <v>75.0</v>
      </c>
      <c s="64" r="AH349">
        <v>54.0</v>
      </c>
      <c s="64" r="AI349">
        <v>4.0</v>
      </c>
      <c s="64" r="AJ349">
        <v>139.0</v>
      </c>
      <c s="64" r="AK349">
        <v>295.0</v>
      </c>
      <c s="64" r="AL349">
        <v>93.0</v>
      </c>
      <c s="64" r="AM349">
        <v>634.0</v>
      </c>
      <c s="64" r="AN349">
        <v>106.0</v>
      </c>
      <c s="64" r="AO349">
        <v>78.0</v>
      </c>
      <c s="64" r="AP349">
        <v>105.0</v>
      </c>
      <c s="64" r="AQ349">
        <v>141.0</v>
      </c>
      <c s="64" r="AR349">
        <v>88.0</v>
      </c>
      <c s="64" r="AS349">
        <v>104.0</v>
      </c>
      <c s="64" r="AT349">
        <v>12.0</v>
      </c>
      <c s="64" r="AU349">
        <v>131.0</v>
      </c>
      <c s="64" r="AV349">
        <v>341.0</v>
      </c>
      <c s="64" r="AW349">
        <v>162.0</v>
      </c>
      <c s="64" r="AX349">
        <v>912.0</v>
      </c>
      <c s="64" r="AY349">
        <v>20.0</v>
      </c>
      <c s="64" r="AZ349">
        <v>48.0</v>
      </c>
      <c s="64" r="BA349">
        <v>20.0</v>
      </c>
      <c s="64" r="BB349">
        <v>68.0</v>
      </c>
      <c s="64" r="BC349">
        <v>160.0</v>
      </c>
      <c s="64" r="BD349">
        <v>192.0</v>
      </c>
      <c s="64" r="BE349">
        <v>300.0</v>
      </c>
      <c s="64" r="BF349">
        <v>104.0</v>
      </c>
      <c s="64" r="BG349">
        <v>868.0</v>
      </c>
      <c s="64" r="BH349">
        <v>404.0</v>
      </c>
      <c s="64" r="BI349">
        <v>16.0</v>
      </c>
      <c s="64" r="BJ349">
        <v>32.0</v>
      </c>
      <c s="64" r="BK349">
        <v>16.0</v>
      </c>
      <c s="64" r="BL349">
        <v>40.0</v>
      </c>
      <c s="64" r="BM349">
        <v>36.0</v>
      </c>
      <c s="64" r="BN349">
        <v>144.0</v>
      </c>
      <c s="64" r="BO349">
        <v>92.0</v>
      </c>
      <c s="64" r="BP349">
        <v>28.0</v>
      </c>
      <c s="64" r="BQ349">
        <v>508.0</v>
      </c>
      <c s="64" r="BR349">
        <v>4.0</v>
      </c>
      <c s="64" r="BS349">
        <v>16.0</v>
      </c>
      <c s="64" r="BT349">
        <v>4.0</v>
      </c>
      <c s="64" r="BU349">
        <v>28.0</v>
      </c>
      <c s="64" r="BV349">
        <v>124.0</v>
      </c>
      <c s="64" r="BW349">
        <v>48.0</v>
      </c>
      <c s="64" r="BX349">
        <v>208.0</v>
      </c>
      <c s="64" r="BY349">
        <v>76.0</v>
      </c>
      <c s="64" r="BZ349">
        <v>80.0</v>
      </c>
      <c s="64" r="CA349">
        <v>0.0</v>
      </c>
      <c s="64" r="CB349">
        <v>4.0</v>
      </c>
      <c s="64" r="CC349">
        <v>0.0</v>
      </c>
      <c s="64" r="CD349">
        <v>0.0</v>
      </c>
      <c s="64" r="CE349">
        <v>16.0</v>
      </c>
      <c s="64" r="CF349">
        <v>24.0</v>
      </c>
      <c s="64" r="CG349">
        <v>0.0</v>
      </c>
      <c s="64" r="CH349">
        <v>36.0</v>
      </c>
      <c s="64" r="CI349">
        <v>444.0</v>
      </c>
      <c s="64" r="CJ349">
        <v>0.0</v>
      </c>
      <c s="64" r="CK349">
        <v>28.0</v>
      </c>
      <c s="64" r="CL349">
        <v>12.0</v>
      </c>
      <c s="64" r="CM349">
        <v>64.0</v>
      </c>
      <c s="64" r="CN349">
        <v>120.0</v>
      </c>
      <c s="64" r="CO349">
        <v>164.0</v>
      </c>
      <c s="64" r="CP349">
        <v>8.0</v>
      </c>
      <c s="64" r="CQ349">
        <v>48.0</v>
      </c>
      <c s="64" r="CR349">
        <v>388.0</v>
      </c>
      <c s="64" r="CS349">
        <v>20.0</v>
      </c>
      <c s="64" r="CT349">
        <v>16.0</v>
      </c>
      <c s="64" r="CU349">
        <v>8.0</v>
      </c>
      <c s="64" r="CV349">
        <v>4.0</v>
      </c>
      <c s="64" r="CW349">
        <v>24.0</v>
      </c>
      <c s="64" r="CX349">
        <v>4.0</v>
      </c>
      <c s="64" r="CY349">
        <v>292.0</v>
      </c>
      <c s="64" r="CZ349">
        <v>20.0</v>
      </c>
    </row>
    <row customHeight="1" r="350" ht="15.0">
      <c t="s" s="62" r="A350">
        <v>3804</v>
      </c>
      <c t="s" s="62" r="B350">
        <v>3805</v>
      </c>
      <c t="s" s="62" r="C350">
        <v>3806</v>
      </c>
      <c t="s" s="62" r="D350">
        <v>3807</v>
      </c>
      <c t="s" s="62" r="E350">
        <v>3808</v>
      </c>
      <c t="s" s="62" r="F350">
        <v>3809</v>
      </c>
      <c t="s" s="63" r="G350">
        <v>3810</v>
      </c>
      <c t="s" s="62" r="H350">
        <v>3811</v>
      </c>
      <c s="64" r="I350">
        <v>1441.0</v>
      </c>
      <c s="64" r="J350">
        <v>1197.0</v>
      </c>
      <c s="64" r="K350">
        <v>1263.0</v>
      </c>
      <c s="64" r="L350">
        <v>1206.0</v>
      </c>
      <c s="64" r="M350">
        <v>1267.0</v>
      </c>
      <c s="64" r="N350">
        <v>1352.0</v>
      </c>
      <c s="64" r="O350">
        <v>37.43</v>
      </c>
      <c s="64" r="P350">
        <v>269.0</v>
      </c>
      <c s="64" r="Q350">
        <v>200.0</v>
      </c>
      <c s="64" r="R350">
        <v>272.0</v>
      </c>
      <c s="64" r="S350">
        <v>290.0</v>
      </c>
      <c s="64" r="T350">
        <v>254.0</v>
      </c>
      <c s="64" r="U350">
        <v>156.0</v>
      </c>
      <c s="64" r="V350">
        <v>190.0</v>
      </c>
      <c s="64" r="W350">
        <v>193.0</v>
      </c>
      <c s="64" r="X350">
        <v>255.0</v>
      </c>
      <c s="64" r="Y350">
        <v>219.0</v>
      </c>
      <c s="64" r="Z350">
        <v>223.0</v>
      </c>
      <c s="64" r="AA350">
        <v>117.0</v>
      </c>
      <c s="64" r="AB350">
        <v>718.0</v>
      </c>
      <c s="64" r="AC350">
        <v>144.0</v>
      </c>
      <c s="64" r="AD350">
        <v>96.0</v>
      </c>
      <c s="64" r="AE350">
        <v>135.0</v>
      </c>
      <c s="64" r="AF350">
        <v>152.0</v>
      </c>
      <c s="64" r="AG350">
        <v>128.0</v>
      </c>
      <c s="64" r="AH350">
        <v>59.0</v>
      </c>
      <c s="64" r="AI350">
        <v>4.0</v>
      </c>
      <c s="64" r="AJ350">
        <v>179.0</v>
      </c>
      <c s="64" r="AK350">
        <v>403.0</v>
      </c>
      <c s="64" r="AL350">
        <v>136.0</v>
      </c>
      <c s="64" r="AM350">
        <v>723.0</v>
      </c>
      <c s="64" r="AN350">
        <v>125.0</v>
      </c>
      <c s="64" r="AO350">
        <v>104.0</v>
      </c>
      <c s="64" r="AP350">
        <v>137.0</v>
      </c>
      <c s="64" r="AQ350">
        <v>138.0</v>
      </c>
      <c s="64" r="AR350">
        <v>126.0</v>
      </c>
      <c s="64" r="AS350">
        <v>89.0</v>
      </c>
      <c s="64" r="AT350">
        <v>4.0</v>
      </c>
      <c s="64" r="AU350">
        <v>160.0</v>
      </c>
      <c s="64" r="AV350">
        <v>389.0</v>
      </c>
      <c s="64" r="AW350">
        <v>174.0</v>
      </c>
      <c s="64" r="AX350">
        <v>1154.0</v>
      </c>
      <c s="64" r="AY350">
        <v>36.0</v>
      </c>
      <c s="64" r="AZ350">
        <v>45.0</v>
      </c>
      <c s="64" r="BA350">
        <v>20.0</v>
      </c>
      <c s="64" r="BB350">
        <v>149.0</v>
      </c>
      <c s="64" r="BC350">
        <v>188.0</v>
      </c>
      <c s="64" r="BD350">
        <v>228.0</v>
      </c>
      <c s="64" r="BE350">
        <v>336.0</v>
      </c>
      <c s="64" r="BF350">
        <v>152.0</v>
      </c>
      <c s="64" r="BG350">
        <v>992.0</v>
      </c>
      <c s="64" r="BH350">
        <v>557.0</v>
      </c>
      <c s="64" r="BI350">
        <v>8.0</v>
      </c>
      <c s="64" r="BJ350">
        <v>16.0</v>
      </c>
      <c s="64" r="BK350">
        <v>4.0</v>
      </c>
      <c s="64" r="BL350">
        <v>85.0</v>
      </c>
      <c s="64" r="BM350">
        <v>40.0</v>
      </c>
      <c s="64" r="BN350">
        <v>180.0</v>
      </c>
      <c s="64" r="BO350">
        <v>160.0</v>
      </c>
      <c s="64" r="BP350">
        <v>64.0</v>
      </c>
      <c s="64" r="BQ350">
        <v>597.0</v>
      </c>
      <c s="64" r="BR350">
        <v>28.0</v>
      </c>
      <c s="64" r="BS350">
        <v>29.0</v>
      </c>
      <c s="64" r="BT350">
        <v>16.0</v>
      </c>
      <c s="64" r="BU350">
        <v>64.0</v>
      </c>
      <c s="64" r="BV350">
        <v>148.0</v>
      </c>
      <c s="64" r="BW350">
        <v>48.0</v>
      </c>
      <c s="64" r="BX350">
        <v>176.0</v>
      </c>
      <c s="64" r="BY350">
        <v>88.0</v>
      </c>
      <c s="64" r="BZ350">
        <v>112.0</v>
      </c>
      <c s="64" r="CA350">
        <v>0.0</v>
      </c>
      <c s="64" r="CB350">
        <v>4.0</v>
      </c>
      <c s="64" r="CC350">
        <v>0.0</v>
      </c>
      <c s="64" r="CD350">
        <v>4.0</v>
      </c>
      <c s="64" r="CE350">
        <v>12.0</v>
      </c>
      <c s="64" r="CF350">
        <v>16.0</v>
      </c>
      <c s="64" r="CG350">
        <v>0.0</v>
      </c>
      <c s="64" r="CH350">
        <v>76.0</v>
      </c>
      <c s="64" r="CI350">
        <v>594.0</v>
      </c>
      <c s="64" r="CJ350">
        <v>12.0</v>
      </c>
      <c s="64" r="CK350">
        <v>29.0</v>
      </c>
      <c s="64" r="CL350">
        <v>20.0</v>
      </c>
      <c s="64" r="CM350">
        <v>125.0</v>
      </c>
      <c s="64" r="CN350">
        <v>168.0</v>
      </c>
      <c s="64" r="CO350">
        <v>196.0</v>
      </c>
      <c s="64" r="CP350">
        <v>0.0</v>
      </c>
      <c s="64" r="CQ350">
        <v>44.0</v>
      </c>
      <c s="64" r="CR350">
        <v>448.0</v>
      </c>
      <c s="64" r="CS350">
        <v>24.0</v>
      </c>
      <c s="64" r="CT350">
        <v>12.0</v>
      </c>
      <c s="64" r="CU350">
        <v>0.0</v>
      </c>
      <c s="64" r="CV350">
        <v>20.0</v>
      </c>
      <c s="64" r="CW350">
        <v>8.0</v>
      </c>
      <c s="64" r="CX350">
        <v>16.0</v>
      </c>
      <c s="64" r="CY350">
        <v>336.0</v>
      </c>
      <c s="64" r="CZ350">
        <v>32.0</v>
      </c>
    </row>
    <row customHeight="1" r="351" ht="15.0">
      <c t="s" s="62" r="A351">
        <v>3812</v>
      </c>
      <c t="s" s="62" r="B351">
        <v>3813</v>
      </c>
      <c t="s" s="62" r="C351">
        <v>3814</v>
      </c>
      <c t="s" s="62" r="D351">
        <v>3815</v>
      </c>
      <c t="s" s="62" r="E351">
        <v>3816</v>
      </c>
      <c t="s" s="62" r="F351">
        <v>3817</v>
      </c>
      <c t="s" s="63" r="G351">
        <v>3818</v>
      </c>
      <c t="s" s="62" r="H351">
        <v>3819</v>
      </c>
      <c s="64" r="I351">
        <v>4230.0</v>
      </c>
      <c s="64" r="J351">
        <v>4193.0</v>
      </c>
      <c s="64" r="K351">
        <v>4273.0</v>
      </c>
      <c s="64" r="L351">
        <v>4414.0</v>
      </c>
      <c s="64" r="M351">
        <v>5016.0</v>
      </c>
      <c s="64" r="N351">
        <v>4945.0</v>
      </c>
      <c s="64" r="O351">
        <v>12.53</v>
      </c>
      <c s="64" r="P351">
        <v>744.030058</v>
      </c>
      <c s="64" r="Q351">
        <v>765.02146</v>
      </c>
      <c s="64" r="R351">
        <v>793.871381</v>
      </c>
      <c s="64" r="S351">
        <v>721.170666999999</v>
      </c>
      <c s="64" r="T351">
        <v>615.2851</v>
      </c>
      <c s="64" r="U351">
        <v>590.621336</v>
      </c>
      <c s="64" r="V351">
        <v>712.0</v>
      </c>
      <c s="64" r="W351">
        <v>853.0</v>
      </c>
      <c s="64" r="X351">
        <v>827.0</v>
      </c>
      <c s="64" r="Y351">
        <v>679.0</v>
      </c>
      <c s="64" r="Z351">
        <v>646.0</v>
      </c>
      <c s="64" r="AA351">
        <v>476.0</v>
      </c>
      <c s="64" r="AB351">
        <v>2012.739295</v>
      </c>
      <c s="64" r="AC351">
        <v>384.375688</v>
      </c>
      <c s="64" r="AD351">
        <v>382.746954</v>
      </c>
      <c s="64" r="AE351">
        <v>413.273103999999</v>
      </c>
      <c s="64" r="AF351">
        <v>355.858840999999</v>
      </c>
      <c s="64" r="AG351">
        <v>276.435320999999</v>
      </c>
      <c s="64" r="AH351">
        <v>178.633291</v>
      </c>
      <c s="64" r="AI351">
        <v>21.416098</v>
      </c>
      <c s="64" r="AJ351">
        <v>492.761266999999</v>
      </c>
      <c s="64" r="AK351">
        <v>1166.26709299999</v>
      </c>
      <c s="64" r="AL351">
        <v>353.710935</v>
      </c>
      <c s="64" r="AM351">
        <v>2217.260705</v>
      </c>
      <c s="64" r="AN351">
        <v>359.654369999999</v>
      </c>
      <c s="64" r="AO351">
        <v>382.274505999999</v>
      </c>
      <c s="64" r="AP351">
        <v>380.598277</v>
      </c>
      <c s="64" r="AQ351">
        <v>365.311826</v>
      </c>
      <c s="64" r="AR351">
        <v>338.849779</v>
      </c>
      <c s="64" r="AS351">
        <v>326.434649999999</v>
      </c>
      <c s="64" r="AT351">
        <v>64.137297</v>
      </c>
      <c s="64" r="AU351">
        <v>475.483917</v>
      </c>
      <c s="64" r="AV351">
        <v>1169.183084</v>
      </c>
      <c s="64" r="AW351">
        <v>572.593705</v>
      </c>
      <c s="64" r="AX351">
        <v>3497.404767</v>
      </c>
      <c s="64" r="AY351">
        <v>4.11097</v>
      </c>
      <c s="64" r="AZ351">
        <v>90.441338</v>
      </c>
      <c s="64" r="BA351">
        <v>154.772536</v>
      </c>
      <c s="64" r="BB351">
        <v>246.658195</v>
      </c>
      <c s="64" r="BC351">
        <v>596.090638</v>
      </c>
      <c s="64" r="BD351">
        <v>542.093048999999</v>
      </c>
      <c s="64" r="BE351">
        <v>1182.406761</v>
      </c>
      <c s="64" r="BF351">
        <v>680.831279999999</v>
      </c>
      <c s="64" r="BG351">
        <v>3500.0</v>
      </c>
      <c s="64" r="BH351">
        <v>1532.9127</v>
      </c>
      <c s="64" r="BI351">
        <v>4.11097</v>
      </c>
      <c s="64" r="BJ351">
        <v>65.775519</v>
      </c>
      <c s="64" r="BK351">
        <v>93.1079869999999</v>
      </c>
      <c s="64" r="BL351">
        <v>82.2193979999999</v>
      </c>
      <c s="64" r="BM351">
        <v>201.437525999999</v>
      </c>
      <c s="64" r="BN351">
        <v>390.32015</v>
      </c>
      <c s="64" r="BO351">
        <v>474.540220999999</v>
      </c>
      <c s="64" r="BP351">
        <v>221.400928999999</v>
      </c>
      <c s="64" r="BQ351">
        <v>1964.49206699999</v>
      </c>
      <c s="64" r="BR351">
        <v>0.0</v>
      </c>
      <c s="64" r="BS351">
        <v>24.66582</v>
      </c>
      <c s="64" r="BT351">
        <v>61.664549</v>
      </c>
      <c s="64" r="BU351">
        <v>164.438796999999</v>
      </c>
      <c s="64" r="BV351">
        <v>394.653112</v>
      </c>
      <c s="64" r="BW351">
        <v>151.772898</v>
      </c>
      <c s="64" r="BX351">
        <v>707.866539999999</v>
      </c>
      <c s="64" r="BY351">
        <v>459.430350999999</v>
      </c>
      <c s="64" r="BZ351">
        <v>490.947406</v>
      </c>
      <c s="64" r="CA351">
        <v>0.0</v>
      </c>
      <c s="64" r="CB351">
        <v>0.0</v>
      </c>
      <c s="64" r="CC351">
        <v>4.11097</v>
      </c>
      <c s="64" r="CD351">
        <v>8.22194</v>
      </c>
      <c s="64" r="CE351">
        <v>110.996188</v>
      </c>
      <c s="64" r="CF351">
        <v>102.552256</v>
      </c>
      <c s="64" r="CG351">
        <v>0.0</v>
      </c>
      <c s="64" r="CH351">
        <v>265.066053</v>
      </c>
      <c s="64" r="CI351">
        <v>1512.986448</v>
      </c>
      <c s="64" r="CJ351">
        <v>4.11097</v>
      </c>
      <c s="64" r="CK351">
        <v>78.108428</v>
      </c>
      <c s="64" r="CL351">
        <v>102.774248</v>
      </c>
      <c s="64" r="CM351">
        <v>201.437525999999</v>
      </c>
      <c s="64" r="CN351">
        <v>452.206690999999</v>
      </c>
      <c s="64" r="CO351">
        <v>398.542089999999</v>
      </c>
      <c s="64" r="CP351">
        <v>8.22194</v>
      </c>
      <c s="64" r="CQ351">
        <v>267.584555</v>
      </c>
      <c s="64" r="CR351">
        <v>1493.470913</v>
      </c>
      <c s="64" r="CS351">
        <v>0.0</v>
      </c>
      <c s="64" r="CT351">
        <v>12.33291</v>
      </c>
      <c s="64" r="CU351">
        <v>47.887318</v>
      </c>
      <c s="64" r="CV351">
        <v>36.9987289999999</v>
      </c>
      <c s="64" r="CW351">
        <v>32.887759</v>
      </c>
      <c s="64" r="CX351">
        <v>40.9987029999999</v>
      </c>
      <c s="64" r="CY351">
        <v>1174.184821</v>
      </c>
      <c s="64" r="CZ351">
        <v>148.180671999999</v>
      </c>
    </row>
    <row customHeight="1" r="352" ht="15.0">
      <c t="s" s="62" r="A352">
        <v>3820</v>
      </c>
      <c t="s" s="62" r="B352">
        <v>3821</v>
      </c>
      <c t="s" s="62" r="C352">
        <v>3822</v>
      </c>
      <c t="s" s="62" r="D352">
        <v>3823</v>
      </c>
      <c t="s" s="62" r="E352">
        <v>3824</v>
      </c>
      <c t="s" s="62" r="F352">
        <v>3825</v>
      </c>
      <c t="s" s="63" r="G352">
        <v>3826</v>
      </c>
      <c t="s" s="62" r="H352">
        <v>3827</v>
      </c>
      <c s="64" r="I352">
        <v>203.0</v>
      </c>
      <c s="64" r="J352">
        <v>190.0</v>
      </c>
      <c s="64" r="K352">
        <v>188.0</v>
      </c>
      <c s="64" r="L352">
        <v>181.0</v>
      </c>
      <c s="64" r="M352">
        <v>194.0</v>
      </c>
      <c s="64" r="N352">
        <v>246.0</v>
      </c>
      <c s="64" r="O352">
        <v>14.38</v>
      </c>
      <c s="64" r="P352">
        <v>26.736585</v>
      </c>
      <c s="64" r="Q352">
        <v>23.765854</v>
      </c>
      <c s="64" r="R352">
        <v>33.6682929999999</v>
      </c>
      <c s="64" r="S352">
        <v>48.521951</v>
      </c>
      <c s="64" r="T352">
        <v>47.5317069999999</v>
      </c>
      <c s="64" r="U352">
        <v>22.77561</v>
      </c>
      <c s="64" r="V352">
        <v>26.0</v>
      </c>
      <c s="64" r="W352">
        <v>31.0</v>
      </c>
      <c s="64" r="X352">
        <v>36.0</v>
      </c>
      <c s="64" r="Y352">
        <v>43.0</v>
      </c>
      <c s="64" r="Z352">
        <v>40.0</v>
      </c>
      <c s="64" r="AA352">
        <v>14.0</v>
      </c>
      <c s="64" r="AB352">
        <v>93.0829269999999</v>
      </c>
      <c s="64" r="AC352">
        <v>9.90243899999999</v>
      </c>
      <c s="64" r="AD352">
        <v>9.90243899999999</v>
      </c>
      <c s="64" r="AE352">
        <v>15.843902</v>
      </c>
      <c s="64" r="AF352">
        <v>21.785366</v>
      </c>
      <c s="64" r="AG352">
        <v>25.746341</v>
      </c>
      <c s="64" r="AH352">
        <v>9.90243899999999</v>
      </c>
      <c s="64" r="AI352">
        <v>0.0</v>
      </c>
      <c s="64" r="AJ352">
        <v>13.863415</v>
      </c>
      <c s="64" r="AK352">
        <v>55.453659</v>
      </c>
      <c s="64" r="AL352">
        <v>23.765854</v>
      </c>
      <c s="64" r="AM352">
        <v>109.917073</v>
      </c>
      <c s="64" r="AN352">
        <v>16.834146</v>
      </c>
      <c s="64" r="AO352">
        <v>13.863415</v>
      </c>
      <c s="64" r="AP352">
        <v>17.82439</v>
      </c>
      <c s="64" r="AQ352">
        <v>26.736585</v>
      </c>
      <c s="64" r="AR352">
        <v>21.785366</v>
      </c>
      <c s="64" r="AS352">
        <v>10.892683</v>
      </c>
      <c s="64" r="AT352">
        <v>1.980488</v>
      </c>
      <c s="64" r="AU352">
        <v>19.8048779999999</v>
      </c>
      <c s="64" r="AV352">
        <v>64.3658539999999</v>
      </c>
      <c s="64" r="AW352">
        <v>25.746341</v>
      </c>
      <c s="64" r="AX352">
        <v>166.360975999999</v>
      </c>
      <c s="64" r="AY352">
        <v>11.882927</v>
      </c>
      <c s="64" r="AZ352">
        <v>3.960976</v>
      </c>
      <c s="64" r="BA352">
        <v>0.0</v>
      </c>
      <c s="64" r="BB352">
        <v>11.882927</v>
      </c>
      <c s="64" r="BC352">
        <v>31.687805</v>
      </c>
      <c s="64" r="BD352">
        <v>11.882927</v>
      </c>
      <c s="64" r="BE352">
        <v>79.2195119999999</v>
      </c>
      <c s="64" r="BF352">
        <v>15.843902</v>
      </c>
      <c s="64" r="BG352">
        <v>172.0</v>
      </c>
      <c s="64" r="BH352">
        <v>71.297561</v>
      </c>
      <c s="64" r="BI352">
        <v>7.921951</v>
      </c>
      <c s="64" r="BJ352">
        <v>3.960976</v>
      </c>
      <c s="64" r="BK352">
        <v>0.0</v>
      </c>
      <c s="64" r="BL352">
        <v>3.960976</v>
      </c>
      <c s="64" r="BM352">
        <v>0.0</v>
      </c>
      <c s="64" r="BN352">
        <v>11.882927</v>
      </c>
      <c s="64" r="BO352">
        <v>39.6097559999999</v>
      </c>
      <c s="64" r="BP352">
        <v>3.960976</v>
      </c>
      <c s="64" r="BQ352">
        <v>95.063415</v>
      </c>
      <c s="64" r="BR352">
        <v>3.960976</v>
      </c>
      <c s="64" r="BS352">
        <v>0.0</v>
      </c>
      <c s="64" r="BT352">
        <v>0.0</v>
      </c>
      <c s="64" r="BU352">
        <v>7.921951</v>
      </c>
      <c s="64" r="BV352">
        <v>31.687805</v>
      </c>
      <c s="64" r="BW352">
        <v>0.0</v>
      </c>
      <c s="64" r="BX352">
        <v>39.6097559999999</v>
      </c>
      <c s="64" r="BY352">
        <v>11.882927</v>
      </c>
      <c s="64" r="BZ352">
        <v>7.921951</v>
      </c>
      <c s="64" r="CA352">
        <v>0.0</v>
      </c>
      <c s="64" r="CB352">
        <v>0.0</v>
      </c>
      <c s="64" r="CC352">
        <v>0.0</v>
      </c>
      <c s="64" r="CD352">
        <v>0.0</v>
      </c>
      <c s="64" r="CE352">
        <v>7.921951</v>
      </c>
      <c s="64" r="CF352">
        <v>0.0</v>
      </c>
      <c s="64" r="CG352">
        <v>0.0</v>
      </c>
      <c s="64" r="CH352">
        <v>0.0</v>
      </c>
      <c s="64" r="CI352">
        <v>71.297561</v>
      </c>
      <c s="64" r="CJ352">
        <v>11.882927</v>
      </c>
      <c s="64" r="CK352">
        <v>3.960976</v>
      </c>
      <c s="64" r="CL352">
        <v>0.0</v>
      </c>
      <c s="64" r="CM352">
        <v>11.882927</v>
      </c>
      <c s="64" r="CN352">
        <v>15.843902</v>
      </c>
      <c s="64" r="CO352">
        <v>11.882927</v>
      </c>
      <c s="64" r="CP352">
        <v>0.0</v>
      </c>
      <c s="64" r="CQ352">
        <v>15.843902</v>
      </c>
      <c s="64" r="CR352">
        <v>87.141463</v>
      </c>
      <c s="64" r="CS352">
        <v>0.0</v>
      </c>
      <c s="64" r="CT352">
        <v>0.0</v>
      </c>
      <c s="64" r="CU352">
        <v>0.0</v>
      </c>
      <c s="64" r="CV352">
        <v>0.0</v>
      </c>
      <c s="64" r="CW352">
        <v>7.921951</v>
      </c>
      <c s="64" r="CX352">
        <v>0.0</v>
      </c>
      <c s="64" r="CY352">
        <v>79.2195119999999</v>
      </c>
      <c s="64" r="CZ352">
        <v>0.0</v>
      </c>
    </row>
    <row customHeight="1" r="353" ht="15.0">
      <c t="s" s="62" r="A353">
        <v>3828</v>
      </c>
      <c t="s" s="62" r="B353">
        <v>3829</v>
      </c>
      <c t="s" s="62" r="C353">
        <v>3830</v>
      </c>
      <c t="s" s="62" r="D353">
        <v>3831</v>
      </c>
      <c t="s" s="62" r="E353">
        <v>3832</v>
      </c>
      <c t="s" s="62" r="F353">
        <v>3833</v>
      </c>
      <c t="s" s="63" r="G353">
        <v>3834</v>
      </c>
      <c t="s" s="62" r="H353">
        <v>3835</v>
      </c>
      <c s="64" r="I353">
        <v>197.0</v>
      </c>
      <c s="64" r="J353">
        <v>179.0</v>
      </c>
      <c s="64" r="K353">
        <v>164.0</v>
      </c>
      <c s="64" r="L353">
        <v>179.0</v>
      </c>
      <c s="64" r="M353">
        <v>184.0</v>
      </c>
      <c s="64" r="N353">
        <v>215.0</v>
      </c>
      <c s="64" r="O353">
        <v>10.4</v>
      </c>
      <c s="64" r="P353">
        <v>33.0</v>
      </c>
      <c s="64" r="Q353">
        <v>33.0</v>
      </c>
      <c s="64" r="R353">
        <v>41.0</v>
      </c>
      <c s="64" r="S353">
        <v>52.0</v>
      </c>
      <c s="64" r="T353">
        <v>22.0</v>
      </c>
      <c s="64" r="U353">
        <v>16.0</v>
      </c>
      <c s="64" r="V353">
        <v>41.0</v>
      </c>
      <c s="64" r="W353">
        <v>35.0</v>
      </c>
      <c s="64" r="X353">
        <v>46.0</v>
      </c>
      <c s="64" r="Y353">
        <v>24.0</v>
      </c>
      <c s="64" r="Z353">
        <v>23.0</v>
      </c>
      <c s="64" r="AA353">
        <v>10.0</v>
      </c>
      <c s="64" r="AB353">
        <v>102.0</v>
      </c>
      <c s="64" r="AC353">
        <v>18.0</v>
      </c>
      <c s="64" r="AD353">
        <v>21.0</v>
      </c>
      <c s="64" r="AE353">
        <v>18.0</v>
      </c>
      <c s="64" r="AF353">
        <v>27.0</v>
      </c>
      <c s="64" r="AG353">
        <v>10.0</v>
      </c>
      <c s="64" r="AH353">
        <v>8.0</v>
      </c>
      <c s="64" r="AI353">
        <v>0.0</v>
      </c>
      <c s="64" r="AJ353">
        <v>27.0</v>
      </c>
      <c s="64" r="AK353">
        <v>62.0</v>
      </c>
      <c s="64" r="AL353">
        <v>13.0</v>
      </c>
      <c s="64" r="AM353">
        <v>95.0</v>
      </c>
      <c s="64" r="AN353">
        <v>15.0</v>
      </c>
      <c s="64" r="AO353">
        <v>12.0</v>
      </c>
      <c s="64" r="AP353">
        <v>23.0</v>
      </c>
      <c s="64" r="AQ353">
        <v>25.0</v>
      </c>
      <c s="64" r="AR353">
        <v>12.0</v>
      </c>
      <c s="64" r="AS353">
        <v>8.0</v>
      </c>
      <c s="64" r="AT353">
        <v>0.0</v>
      </c>
      <c s="64" r="AU353">
        <v>21.0</v>
      </c>
      <c s="64" r="AV353">
        <v>60.0</v>
      </c>
      <c s="64" r="AW353">
        <v>14.0</v>
      </c>
      <c s="64" r="AX353">
        <v>148.0</v>
      </c>
      <c s="64" r="AY353">
        <v>20.0</v>
      </c>
      <c s="64" r="AZ353">
        <v>8.0</v>
      </c>
      <c s="64" r="BA353">
        <v>4.0</v>
      </c>
      <c s="64" r="BB353">
        <v>16.0</v>
      </c>
      <c s="64" r="BC353">
        <v>4.0</v>
      </c>
      <c s="64" r="BD353">
        <v>56.0</v>
      </c>
      <c s="64" r="BE353">
        <v>20.0</v>
      </c>
      <c s="64" r="BF353">
        <v>20.0</v>
      </c>
      <c s="64" r="BG353">
        <v>128.0</v>
      </c>
      <c s="64" r="BH353">
        <v>76.0</v>
      </c>
      <c s="64" r="BI353">
        <v>16.0</v>
      </c>
      <c s="64" r="BJ353">
        <v>4.0</v>
      </c>
      <c s="64" r="BK353">
        <v>4.0</v>
      </c>
      <c s="64" r="BL353">
        <v>8.0</v>
      </c>
      <c s="64" r="BM353">
        <v>0.0</v>
      </c>
      <c s="64" r="BN353">
        <v>24.0</v>
      </c>
      <c s="64" r="BO353">
        <v>12.0</v>
      </c>
      <c s="64" r="BP353">
        <v>8.0</v>
      </c>
      <c s="64" r="BQ353">
        <v>72.0</v>
      </c>
      <c s="64" r="BR353">
        <v>4.0</v>
      </c>
      <c s="64" r="BS353">
        <v>4.0</v>
      </c>
      <c s="64" r="BT353">
        <v>0.0</v>
      </c>
      <c s="64" r="BU353">
        <v>8.0</v>
      </c>
      <c s="64" r="BV353">
        <v>4.0</v>
      </c>
      <c s="64" r="BW353">
        <v>32.0</v>
      </c>
      <c s="64" r="BX353">
        <v>8.0</v>
      </c>
      <c s="64" r="BY353">
        <v>12.0</v>
      </c>
      <c s="64" r="BZ353">
        <v>20.0</v>
      </c>
      <c s="64" r="CA353">
        <v>0.0</v>
      </c>
      <c s="64" r="CB353">
        <v>0.0</v>
      </c>
      <c s="64" r="CC353">
        <v>0.0</v>
      </c>
      <c s="64" r="CD353">
        <v>0.0</v>
      </c>
      <c s="64" r="CE353">
        <v>0.0</v>
      </c>
      <c s="64" r="CF353">
        <v>8.0</v>
      </c>
      <c s="64" r="CG353">
        <v>0.0</v>
      </c>
      <c s="64" r="CH353">
        <v>12.0</v>
      </c>
      <c s="64" r="CI353">
        <v>100.0</v>
      </c>
      <c s="64" r="CJ353">
        <v>16.0</v>
      </c>
      <c s="64" r="CK353">
        <v>8.0</v>
      </c>
      <c s="64" r="CL353">
        <v>4.0</v>
      </c>
      <c s="64" r="CM353">
        <v>16.0</v>
      </c>
      <c s="64" r="CN353">
        <v>4.0</v>
      </c>
      <c s="64" r="CO353">
        <v>44.0</v>
      </c>
      <c s="64" r="CP353">
        <v>0.0</v>
      </c>
      <c s="64" r="CQ353">
        <v>8.0</v>
      </c>
      <c s="64" r="CR353">
        <v>28.0</v>
      </c>
      <c s="64" r="CS353">
        <v>4.0</v>
      </c>
      <c s="64" r="CT353">
        <v>0.0</v>
      </c>
      <c s="64" r="CU353">
        <v>0.0</v>
      </c>
      <c s="64" r="CV353">
        <v>0.0</v>
      </c>
      <c s="64" r="CW353">
        <v>0.0</v>
      </c>
      <c s="64" r="CX353">
        <v>4.0</v>
      </c>
      <c s="64" r="CY353">
        <v>20.0</v>
      </c>
      <c s="64" r="CZ353">
        <v>0.0</v>
      </c>
    </row>
    <row customHeight="1" r="354" ht="15.0">
      <c t="s" s="62" r="A354">
        <v>3836</v>
      </c>
      <c t="s" s="62" r="B354">
        <v>3837</v>
      </c>
      <c t="s" s="62" r="C354">
        <v>3838</v>
      </c>
      <c t="s" s="62" r="D354">
        <v>3839</v>
      </c>
      <c t="s" s="62" r="E354">
        <v>3840</v>
      </c>
      <c t="s" s="62" r="F354">
        <v>3841</v>
      </c>
      <c t="s" s="63" r="G354">
        <v>3842</v>
      </c>
      <c t="s" s="62" r="H354">
        <v>3843</v>
      </c>
      <c s="64" r="I354">
        <v>1581.0</v>
      </c>
      <c s="64" r="J354">
        <v>1441.0</v>
      </c>
      <c s="64" r="K354">
        <v>1379.0</v>
      </c>
      <c s="64" r="L354">
        <v>1272.0</v>
      </c>
      <c s="64" r="M354">
        <v>989.0</v>
      </c>
      <c s="64" r="N354">
        <v>941.0</v>
      </c>
      <c s="64" r="O354">
        <v>10.65</v>
      </c>
      <c s="64" r="P354">
        <v>280.0</v>
      </c>
      <c s="64" r="Q354">
        <v>252.0</v>
      </c>
      <c s="64" r="R354">
        <v>350.0</v>
      </c>
      <c s="64" r="S354">
        <v>360.0</v>
      </c>
      <c s="64" r="T354">
        <v>216.0</v>
      </c>
      <c s="64" r="U354">
        <v>123.0</v>
      </c>
      <c s="64" r="V354">
        <v>273.0</v>
      </c>
      <c s="64" r="W354">
        <v>281.0</v>
      </c>
      <c s="64" r="X354">
        <v>309.0</v>
      </c>
      <c s="64" r="Y354">
        <v>285.0</v>
      </c>
      <c s="64" r="Z354">
        <v>196.0</v>
      </c>
      <c s="64" r="AA354">
        <v>97.0</v>
      </c>
      <c s="64" r="AB354">
        <v>787.0</v>
      </c>
      <c s="64" r="AC354">
        <v>155.0</v>
      </c>
      <c s="64" r="AD354">
        <v>123.0</v>
      </c>
      <c s="64" r="AE354">
        <v>172.0</v>
      </c>
      <c s="64" r="AF354">
        <v>187.0</v>
      </c>
      <c s="64" r="AG354">
        <v>105.0</v>
      </c>
      <c s="64" r="AH354">
        <v>43.0</v>
      </c>
      <c s="64" r="AI354">
        <v>2.0</v>
      </c>
      <c s="64" r="AJ354">
        <v>199.0</v>
      </c>
      <c s="64" r="AK354">
        <v>486.0</v>
      </c>
      <c s="64" r="AL354">
        <v>102.0</v>
      </c>
      <c s="64" r="AM354">
        <v>794.0</v>
      </c>
      <c s="64" r="AN354">
        <v>125.0</v>
      </c>
      <c s="64" r="AO354">
        <v>129.0</v>
      </c>
      <c s="64" r="AP354">
        <v>178.0</v>
      </c>
      <c s="64" r="AQ354">
        <v>173.0</v>
      </c>
      <c s="64" r="AR354">
        <v>111.0</v>
      </c>
      <c s="64" r="AS354">
        <v>75.0</v>
      </c>
      <c s="64" r="AT354">
        <v>3.0</v>
      </c>
      <c s="64" r="AU354">
        <v>176.0</v>
      </c>
      <c s="64" r="AV354">
        <v>480.0</v>
      </c>
      <c s="64" r="AW354">
        <v>138.0</v>
      </c>
      <c s="64" r="AX354">
        <v>1296.0</v>
      </c>
      <c s="64" r="AY354">
        <v>20.0</v>
      </c>
      <c s="64" r="AZ354">
        <v>60.0</v>
      </c>
      <c s="64" r="BA354">
        <v>80.0</v>
      </c>
      <c s="64" r="BB354">
        <v>196.0</v>
      </c>
      <c s="64" r="BC354">
        <v>236.0</v>
      </c>
      <c s="64" r="BD354">
        <v>220.0</v>
      </c>
      <c s="64" r="BE354">
        <v>280.0</v>
      </c>
      <c s="64" r="BF354">
        <v>204.0</v>
      </c>
      <c s="64" r="BG354">
        <v>1200.0</v>
      </c>
      <c s="64" r="BH354">
        <v>644.0</v>
      </c>
      <c s="64" r="BI354">
        <v>12.0</v>
      </c>
      <c s="64" r="BJ354">
        <v>48.0</v>
      </c>
      <c s="64" r="BK354">
        <v>44.0</v>
      </c>
      <c s="64" r="BL354">
        <v>108.0</v>
      </c>
      <c s="64" r="BM354">
        <v>40.0</v>
      </c>
      <c s="64" r="BN354">
        <v>180.0</v>
      </c>
      <c s="64" r="BO354">
        <v>140.0</v>
      </c>
      <c s="64" r="BP354">
        <v>72.0</v>
      </c>
      <c s="64" r="BQ354">
        <v>652.0</v>
      </c>
      <c s="64" r="BR354">
        <v>8.0</v>
      </c>
      <c s="64" r="BS354">
        <v>12.0</v>
      </c>
      <c s="64" r="BT354">
        <v>36.0</v>
      </c>
      <c s="64" r="BU354">
        <v>88.0</v>
      </c>
      <c s="64" r="BV354">
        <v>196.0</v>
      </c>
      <c s="64" r="BW354">
        <v>40.0</v>
      </c>
      <c s="64" r="BX354">
        <v>140.0</v>
      </c>
      <c s="64" r="BY354">
        <v>132.0</v>
      </c>
      <c s="64" r="BZ354">
        <v>172.0</v>
      </c>
      <c s="64" r="CA354">
        <v>0.0</v>
      </c>
      <c s="64" r="CB354">
        <v>0.0</v>
      </c>
      <c s="64" r="CC354">
        <v>0.0</v>
      </c>
      <c s="64" r="CD354">
        <v>4.0</v>
      </c>
      <c s="64" r="CE354">
        <v>24.0</v>
      </c>
      <c s="64" r="CF354">
        <v>36.0</v>
      </c>
      <c s="64" r="CG354">
        <v>0.0</v>
      </c>
      <c s="64" r="CH354">
        <v>108.0</v>
      </c>
      <c s="64" r="CI354">
        <v>692.0</v>
      </c>
      <c s="64" r="CJ354">
        <v>4.0</v>
      </c>
      <c s="64" r="CK354">
        <v>48.0</v>
      </c>
      <c s="64" r="CL354">
        <v>56.0</v>
      </c>
      <c s="64" r="CM354">
        <v>168.0</v>
      </c>
      <c s="64" r="CN354">
        <v>200.0</v>
      </c>
      <c s="64" r="CO354">
        <v>164.0</v>
      </c>
      <c s="64" r="CP354">
        <v>0.0</v>
      </c>
      <c s="64" r="CQ354">
        <v>52.0</v>
      </c>
      <c s="64" r="CR354">
        <v>432.0</v>
      </c>
      <c s="64" r="CS354">
        <v>16.0</v>
      </c>
      <c s="64" r="CT354">
        <v>12.0</v>
      </c>
      <c s="64" r="CU354">
        <v>24.0</v>
      </c>
      <c s="64" r="CV354">
        <v>24.0</v>
      </c>
      <c s="64" r="CW354">
        <v>12.0</v>
      </c>
      <c s="64" r="CX354">
        <v>20.0</v>
      </c>
      <c s="64" r="CY354">
        <v>280.0</v>
      </c>
      <c s="64" r="CZ354">
        <v>44.0</v>
      </c>
    </row>
    <row customHeight="1" r="355" ht="15.0">
      <c t="s" s="62" r="A355">
        <v>3844</v>
      </c>
      <c t="s" s="62" r="B355">
        <v>3845</v>
      </c>
      <c t="s" s="62" r="C355">
        <v>3846</v>
      </c>
      <c t="s" s="62" r="D355">
        <v>3847</v>
      </c>
      <c t="s" s="62" r="E355">
        <v>3848</v>
      </c>
      <c t="s" s="62" r="F355">
        <v>3849</v>
      </c>
      <c t="s" s="63" r="G355">
        <v>3850</v>
      </c>
      <c t="s" s="62" r="H355">
        <v>3851</v>
      </c>
      <c s="64" r="I355">
        <v>343.0</v>
      </c>
      <c s="64" r="J355">
        <v>322.0</v>
      </c>
      <c s="64" r="K355">
        <v>322.0</v>
      </c>
      <c s="64" r="L355">
        <v>367.0</v>
      </c>
      <c s="64" r="M355">
        <v>350.0</v>
      </c>
      <c s="64" r="N355">
        <v>310.0</v>
      </c>
      <c s="64" r="O355">
        <v>3.22</v>
      </c>
      <c s="64" r="P355">
        <v>67.44382</v>
      </c>
      <c s="64" r="Q355">
        <v>52.991573</v>
      </c>
      <c s="64" r="R355">
        <v>75.151685</v>
      </c>
      <c s="64" r="S355">
        <v>67.44382</v>
      </c>
      <c s="64" r="T355">
        <v>55.8820219999999</v>
      </c>
      <c s="64" r="U355">
        <v>24.0870789999999</v>
      </c>
      <c s="64" r="V355">
        <v>63.0</v>
      </c>
      <c s="64" r="W355">
        <v>53.0</v>
      </c>
      <c s="64" r="X355">
        <v>71.0</v>
      </c>
      <c s="64" r="Y355">
        <v>66.0</v>
      </c>
      <c s="64" r="Z355">
        <v>51.0</v>
      </c>
      <c s="64" r="AA355">
        <v>18.0</v>
      </c>
      <c s="64" r="AB355">
        <v>157.047753</v>
      </c>
      <c s="64" r="AC355">
        <v>29.867978</v>
      </c>
      <c s="64" r="AD355">
        <v>27.941011</v>
      </c>
      <c s="64" r="AE355">
        <v>39.5028089999999</v>
      </c>
      <c s="64" r="AF355">
        <v>27.941011</v>
      </c>
      <c s="64" r="AG355">
        <v>23.1235959999999</v>
      </c>
      <c s="64" r="AH355">
        <v>8.671348</v>
      </c>
      <c s="64" r="AI355">
        <v>0.0</v>
      </c>
      <c s="64" r="AJ355">
        <v>37.5758429999999</v>
      </c>
      <c s="64" r="AK355">
        <v>96.3483149999999</v>
      </c>
      <c s="64" r="AL355">
        <v>23.1235959999999</v>
      </c>
      <c s="64" r="AM355">
        <v>185.952247</v>
      </c>
      <c s="64" r="AN355">
        <v>37.5758429999999</v>
      </c>
      <c s="64" r="AO355">
        <v>25.0505619999999</v>
      </c>
      <c s="64" r="AP355">
        <v>35.648876</v>
      </c>
      <c s="64" r="AQ355">
        <v>39.5028089999999</v>
      </c>
      <c s="64" r="AR355">
        <v>32.7584269999999</v>
      </c>
      <c s="64" r="AS355">
        <v>13.488764</v>
      </c>
      <c s="64" r="AT355">
        <v>1.926966</v>
      </c>
      <c s="64" r="AU355">
        <v>45.2837079999999</v>
      </c>
      <c s="64" r="AV355">
        <v>105.019662999999</v>
      </c>
      <c s="64" r="AW355">
        <v>35.648876</v>
      </c>
      <c s="64" r="AX355">
        <v>273.629212999999</v>
      </c>
      <c s="64" r="AY355">
        <v>15.41573</v>
      </c>
      <c s="64" r="AZ355">
        <v>19.269663</v>
      </c>
      <c s="64" r="BA355">
        <v>11.561798</v>
      </c>
      <c s="64" r="BB355">
        <v>38.539326</v>
      </c>
      <c s="64" r="BC355">
        <v>42.393258</v>
      </c>
      <c s="64" r="BD355">
        <v>46.247191</v>
      </c>
      <c s="64" r="BE355">
        <v>65.5168539999999</v>
      </c>
      <c s="64" r="BF355">
        <v>34.6853929999999</v>
      </c>
      <c s="64" r="BG355">
        <v>276.0</v>
      </c>
      <c s="64" r="BH355">
        <v>115.617977999999</v>
      </c>
      <c s="64" r="BI355">
        <v>15.41573</v>
      </c>
      <c s="64" r="BJ355">
        <v>7.707865</v>
      </c>
      <c s="64" r="BK355">
        <v>11.561798</v>
      </c>
      <c s="64" r="BL355">
        <v>19.269663</v>
      </c>
      <c s="64" r="BM355">
        <v>3.853933</v>
      </c>
      <c s="64" r="BN355">
        <v>30.831461</v>
      </c>
      <c s="64" r="BO355">
        <v>23.1235959999999</v>
      </c>
      <c s="64" r="BP355">
        <v>3.853933</v>
      </c>
      <c s="64" r="BQ355">
        <v>158.011236</v>
      </c>
      <c s="64" r="BR355">
        <v>0.0</v>
      </c>
      <c s="64" r="BS355">
        <v>11.561798</v>
      </c>
      <c s="64" r="BT355">
        <v>0.0</v>
      </c>
      <c s="64" r="BU355">
        <v>19.269663</v>
      </c>
      <c s="64" r="BV355">
        <v>38.539326</v>
      </c>
      <c s="64" r="BW355">
        <v>15.41573</v>
      </c>
      <c s="64" r="BX355">
        <v>42.393258</v>
      </c>
      <c s="64" r="BY355">
        <v>30.831461</v>
      </c>
      <c s="64" r="BZ355">
        <v>26.977528</v>
      </c>
      <c s="64" r="CA355">
        <v>0.0</v>
      </c>
      <c s="64" r="CB355">
        <v>0.0</v>
      </c>
      <c s="64" r="CC355">
        <v>0.0</v>
      </c>
      <c s="64" r="CD355">
        <v>3.853933</v>
      </c>
      <c s="64" r="CE355">
        <v>0.0</v>
      </c>
      <c s="64" r="CF355">
        <v>0.0</v>
      </c>
      <c s="64" r="CG355">
        <v>0.0</v>
      </c>
      <c s="64" r="CH355">
        <v>23.1235959999999</v>
      </c>
      <c s="64" r="CI355">
        <v>146.449437999999</v>
      </c>
      <c s="64" r="CJ355">
        <v>11.561798</v>
      </c>
      <c s="64" r="CK355">
        <v>11.561798</v>
      </c>
      <c s="64" r="CL355">
        <v>11.561798</v>
      </c>
      <c s="64" r="CM355">
        <v>26.977528</v>
      </c>
      <c s="64" r="CN355">
        <v>42.393258</v>
      </c>
      <c s="64" r="CO355">
        <v>30.831461</v>
      </c>
      <c s="64" r="CP355">
        <v>3.853933</v>
      </c>
      <c s="64" r="CQ355">
        <v>7.707865</v>
      </c>
      <c s="64" r="CR355">
        <v>100.202247</v>
      </c>
      <c s="64" r="CS355">
        <v>3.853933</v>
      </c>
      <c s="64" r="CT355">
        <v>7.707865</v>
      </c>
      <c s="64" r="CU355">
        <v>0.0</v>
      </c>
      <c s="64" r="CV355">
        <v>7.707865</v>
      </c>
      <c s="64" r="CW355">
        <v>0.0</v>
      </c>
      <c s="64" r="CX355">
        <v>15.41573</v>
      </c>
      <c s="64" r="CY355">
        <v>61.6629209999999</v>
      </c>
      <c s="64" r="CZ355">
        <v>3.853933</v>
      </c>
    </row>
    <row customHeight="1" r="356" ht="15.0">
      <c t="s" s="62" r="A356">
        <v>3852</v>
      </c>
      <c t="s" s="62" r="B356">
        <v>3853</v>
      </c>
      <c t="s" s="62" r="C356">
        <v>3854</v>
      </c>
      <c t="s" s="62" r="D356">
        <v>3855</v>
      </c>
      <c t="s" s="62" r="E356">
        <v>3856</v>
      </c>
      <c t="s" s="62" r="F356">
        <v>3857</v>
      </c>
      <c t="s" s="63" r="G356">
        <v>3858</v>
      </c>
      <c t="s" s="62" r="H356">
        <v>3859</v>
      </c>
      <c s="64" r="I356">
        <v>1318.0</v>
      </c>
      <c s="64" r="J356">
        <v>842.0</v>
      </c>
      <c s="64" r="K356">
        <v>647.0</v>
      </c>
      <c s="64" r="L356">
        <v>487.0</v>
      </c>
      <c s="64" r="M356">
        <v>328.0</v>
      </c>
      <c s="64" r="N356">
        <v>350.0</v>
      </c>
      <c s="64" r="O356">
        <v>11.48</v>
      </c>
      <c s="64" r="P356">
        <v>315.928427</v>
      </c>
      <c s="64" r="Q356">
        <v>177.987845999999</v>
      </c>
      <c s="64" r="R356">
        <v>315.038487999999</v>
      </c>
      <c s="64" r="S356">
        <v>285.670493</v>
      </c>
      <c s="64" r="T356">
        <v>161.96894</v>
      </c>
      <c s="64" r="U356">
        <v>61.405807</v>
      </c>
      <c s="64" r="V356">
        <v>171.0</v>
      </c>
      <c s="64" r="W356">
        <v>143.0</v>
      </c>
      <c s="64" r="X356">
        <v>231.0</v>
      </c>
      <c s="64" r="Y356">
        <v>164.0</v>
      </c>
      <c s="64" r="Z356">
        <v>89.0</v>
      </c>
      <c s="64" r="AA356">
        <v>44.0</v>
      </c>
      <c s="64" r="AB356">
        <v>664.784605</v>
      </c>
      <c s="64" r="AC356">
        <v>171.758271</v>
      </c>
      <c s="64" r="AD356">
        <v>91.663741</v>
      </c>
      <c s="64" r="AE356">
        <v>153.069548</v>
      </c>
      <c s="64" r="AF356">
        <v>138.83052</v>
      </c>
      <c s="64" r="AG356">
        <v>83.6542879999999</v>
      </c>
      <c s="64" r="AH356">
        <v>24.918298</v>
      </c>
      <c s="64" r="AI356">
        <v>0.889939</v>
      </c>
      <c s="64" r="AJ356">
        <v>211.805536999999</v>
      </c>
      <c s="64" r="AK356">
        <v>382.673869</v>
      </c>
      <c s="64" r="AL356">
        <v>70.305199</v>
      </c>
      <c s="64" r="AM356">
        <v>653.215394999999</v>
      </c>
      <c s="64" r="AN356">
        <v>144.170154999999</v>
      </c>
      <c s="64" r="AO356">
        <v>86.324105</v>
      </c>
      <c s="64" r="AP356">
        <v>161.96894</v>
      </c>
      <c s="64" r="AQ356">
        <v>146.839972999999</v>
      </c>
      <c s="64" r="AR356">
        <v>78.3146519999999</v>
      </c>
      <c s="64" r="AS356">
        <v>33.817691</v>
      </c>
      <c s="64" r="AT356">
        <v>1.779878</v>
      </c>
      <c s="64" r="AU356">
        <v>177.097906999999</v>
      </c>
      <c s="64" r="AV356">
        <v>398.692774999999</v>
      </c>
      <c s="64" r="AW356">
        <v>77.4247129999999</v>
      </c>
      <c s="64" r="AX356">
        <v>993.172181</v>
      </c>
      <c s="64" r="AY356">
        <v>7.11951399999999</v>
      </c>
      <c s="64" r="AZ356">
        <v>56.956111</v>
      </c>
      <c s="64" r="BA356">
        <v>71.195138</v>
      </c>
      <c s="64" r="BB356">
        <v>263.422012</v>
      </c>
      <c s="64" r="BC356">
        <v>138.83052</v>
      </c>
      <c s="64" r="BD356">
        <v>113.912221</v>
      </c>
      <c s="64" r="BE356">
        <v>227.824443</v>
      </c>
      <c s="64" r="BF356">
        <v>113.912221</v>
      </c>
      <c s="64" r="BG356">
        <v>648.0</v>
      </c>
      <c s="64" r="BH356">
        <v>498.365969</v>
      </c>
      <c s="64" r="BI356">
        <v>7.11951399999999</v>
      </c>
      <c s="64" r="BJ356">
        <v>39.1573259999999</v>
      </c>
      <c s="64" r="BK356">
        <v>32.037812</v>
      </c>
      <c s="64" r="BL356">
        <v>131.711006</v>
      </c>
      <c s="64" r="BM356">
        <v>28.478055</v>
      </c>
      <c s="64" r="BN356">
        <v>96.113437</v>
      </c>
      <c s="64" r="BO356">
        <v>110.352465</v>
      </c>
      <c s="64" r="BP356">
        <v>53.396354</v>
      </c>
      <c s="64" r="BQ356">
        <v>494.806212</v>
      </c>
      <c s="64" r="BR356">
        <v>0.0</v>
      </c>
      <c s="64" r="BS356">
        <v>17.7987849999999</v>
      </c>
      <c s="64" r="BT356">
        <v>39.1573259999999</v>
      </c>
      <c s="64" r="BU356">
        <v>131.711006</v>
      </c>
      <c s="64" r="BV356">
        <v>110.352465</v>
      </c>
      <c s="64" r="BW356">
        <v>17.7987849999999</v>
      </c>
      <c s="64" r="BX356">
        <v>117.471977999999</v>
      </c>
      <c s="64" r="BY356">
        <v>60.5158679999999</v>
      </c>
      <c s="64" r="BZ356">
        <v>99.6731939999999</v>
      </c>
      <c s="64" r="CA356">
        <v>0.0</v>
      </c>
      <c s="64" r="CB356">
        <v>0.0</v>
      </c>
      <c s="64" r="CC356">
        <v>0.0</v>
      </c>
      <c s="64" r="CD356">
        <v>7.11951399999999</v>
      </c>
      <c s="64" r="CE356">
        <v>3.55975699999999</v>
      </c>
      <c s="64" r="CF356">
        <v>7.11951399999999</v>
      </c>
      <c s="64" r="CG356">
        <v>0.0</v>
      </c>
      <c s="64" r="CH356">
        <v>81.874409</v>
      </c>
      <c s="64" r="CI356">
        <v>544.642809</v>
      </c>
      <c s="64" r="CJ356">
        <v>7.11951399999999</v>
      </c>
      <c s="64" r="CK356">
        <v>42.717083</v>
      </c>
      <c s="64" r="CL356">
        <v>60.5158679999999</v>
      </c>
      <c s="64" r="CM356">
        <v>202.906144</v>
      </c>
      <c s="64" r="CN356">
        <v>121.031735</v>
      </c>
      <c s="64" r="CO356">
        <v>96.113437</v>
      </c>
      <c s="64" r="CP356">
        <v>0.0</v>
      </c>
      <c s="64" r="CQ356">
        <v>14.2390279999999</v>
      </c>
      <c s="64" r="CR356">
        <v>348.856178</v>
      </c>
      <c s="64" r="CS356">
        <v>0.0</v>
      </c>
      <c s="64" r="CT356">
        <v>14.2390279999999</v>
      </c>
      <c s="64" r="CU356">
        <v>10.679271</v>
      </c>
      <c s="64" r="CV356">
        <v>53.396354</v>
      </c>
      <c s="64" r="CW356">
        <v>14.2390279999999</v>
      </c>
      <c s="64" r="CX356">
        <v>10.679271</v>
      </c>
      <c s="64" r="CY356">
        <v>227.824443</v>
      </c>
      <c s="64" r="CZ356">
        <v>17.7987849999999</v>
      </c>
    </row>
    <row customHeight="1" r="357" ht="15.0">
      <c t="s" s="62" r="A357">
        <v>3860</v>
      </c>
      <c t="s" s="62" r="B357">
        <v>3861</v>
      </c>
      <c t="s" s="62" r="C357">
        <v>3862</v>
      </c>
      <c t="s" s="62" r="D357">
        <v>3863</v>
      </c>
      <c t="s" s="62" r="E357">
        <v>3864</v>
      </c>
      <c t="s" s="62" r="F357">
        <v>3865</v>
      </c>
      <c t="s" s="63" r="G357">
        <v>3866</v>
      </c>
      <c t="s" s="62" r="H357">
        <v>3867</v>
      </c>
      <c s="64" r="I357">
        <v>427.0</v>
      </c>
      <c s="64" r="J357">
        <v>277.0</v>
      </c>
      <c s="64" r="K357">
        <v>262.0</v>
      </c>
      <c s="64" r="L357">
        <v>267.0</v>
      </c>
      <c s="64" r="M357">
        <v>229.0</v>
      </c>
      <c s="64" r="N357">
        <v>243.0</v>
      </c>
      <c s="64" r="O357">
        <v>5.15</v>
      </c>
      <c s="64" r="P357">
        <v>109.0</v>
      </c>
      <c s="64" r="Q357">
        <v>75.0</v>
      </c>
      <c s="64" r="R357">
        <v>98.0</v>
      </c>
      <c s="64" r="S357">
        <v>78.0</v>
      </c>
      <c s="64" r="T357">
        <v>43.0</v>
      </c>
      <c s="64" r="U357">
        <v>24.0</v>
      </c>
      <c s="64" r="V357">
        <v>57.0</v>
      </c>
      <c s="64" r="W357">
        <v>41.0</v>
      </c>
      <c s="64" r="X357">
        <v>70.0</v>
      </c>
      <c s="64" r="Y357">
        <v>52.0</v>
      </c>
      <c s="64" r="Z357">
        <v>43.0</v>
      </c>
      <c s="64" r="AA357">
        <v>14.0</v>
      </c>
      <c s="64" r="AB357">
        <v>220.0</v>
      </c>
      <c s="64" r="AC357">
        <v>63.0</v>
      </c>
      <c s="64" r="AD357">
        <v>38.0</v>
      </c>
      <c s="64" r="AE357">
        <v>47.0</v>
      </c>
      <c s="64" r="AF357">
        <v>40.0</v>
      </c>
      <c s="64" r="AG357">
        <v>23.0</v>
      </c>
      <c s="64" r="AH357">
        <v>9.0</v>
      </c>
      <c s="64" r="AI357">
        <v>0.0</v>
      </c>
      <c s="64" r="AJ357">
        <v>77.0</v>
      </c>
      <c s="64" r="AK357">
        <v>122.0</v>
      </c>
      <c s="64" r="AL357">
        <v>21.0</v>
      </c>
      <c s="64" r="AM357">
        <v>207.0</v>
      </c>
      <c s="64" r="AN357">
        <v>46.0</v>
      </c>
      <c s="64" r="AO357">
        <v>37.0</v>
      </c>
      <c s="64" r="AP357">
        <v>51.0</v>
      </c>
      <c s="64" r="AQ357">
        <v>38.0</v>
      </c>
      <c s="64" r="AR357">
        <v>20.0</v>
      </c>
      <c s="64" r="AS357">
        <v>15.0</v>
      </c>
      <c s="64" r="AT357">
        <v>0.0</v>
      </c>
      <c s="64" r="AU357">
        <v>58.0</v>
      </c>
      <c s="64" r="AV357">
        <v>128.0</v>
      </c>
      <c s="64" r="AW357">
        <v>21.0</v>
      </c>
      <c s="64" r="AX357">
        <v>312.0</v>
      </c>
      <c s="64" r="AY357">
        <v>8.0</v>
      </c>
      <c s="64" r="AZ357">
        <v>12.0</v>
      </c>
      <c s="64" r="BA357">
        <v>20.0</v>
      </c>
      <c s="64" r="BB357">
        <v>32.0</v>
      </c>
      <c s="64" r="BC357">
        <v>56.0</v>
      </c>
      <c s="64" r="BD357">
        <v>60.0</v>
      </c>
      <c s="64" r="BE357">
        <v>80.0</v>
      </c>
      <c s="64" r="BF357">
        <v>44.0</v>
      </c>
      <c s="64" r="BG357">
        <v>200.0</v>
      </c>
      <c s="64" r="BH357">
        <v>152.0</v>
      </c>
      <c s="64" r="BI357">
        <v>4.0</v>
      </c>
      <c s="64" r="BJ357">
        <v>12.0</v>
      </c>
      <c s="64" r="BK357">
        <v>20.0</v>
      </c>
      <c s="64" r="BL357">
        <v>12.0</v>
      </c>
      <c s="64" r="BM357">
        <v>0.0</v>
      </c>
      <c s="64" r="BN357">
        <v>52.0</v>
      </c>
      <c s="64" r="BO357">
        <v>40.0</v>
      </c>
      <c s="64" r="BP357">
        <v>12.0</v>
      </c>
      <c s="64" r="BQ357">
        <v>160.0</v>
      </c>
      <c s="64" r="BR357">
        <v>4.0</v>
      </c>
      <c s="64" r="BS357">
        <v>0.0</v>
      </c>
      <c s="64" r="BT357">
        <v>0.0</v>
      </c>
      <c s="64" r="BU357">
        <v>20.0</v>
      </c>
      <c s="64" r="BV357">
        <v>56.0</v>
      </c>
      <c s="64" r="BW357">
        <v>8.0</v>
      </c>
      <c s="64" r="BX357">
        <v>40.0</v>
      </c>
      <c s="64" r="BY357">
        <v>32.0</v>
      </c>
      <c s="64" r="BZ357">
        <v>20.0</v>
      </c>
      <c s="64" r="CA357">
        <v>0.0</v>
      </c>
      <c s="64" r="CB357">
        <v>0.0</v>
      </c>
      <c s="64" r="CC357">
        <v>0.0</v>
      </c>
      <c s="64" r="CD357">
        <v>0.0</v>
      </c>
      <c s="64" r="CE357">
        <v>0.0</v>
      </c>
      <c s="64" r="CF357">
        <v>4.0</v>
      </c>
      <c s="64" r="CG357">
        <v>0.0</v>
      </c>
      <c s="64" r="CH357">
        <v>16.0</v>
      </c>
      <c s="64" r="CI357">
        <v>168.0</v>
      </c>
      <c s="64" r="CJ357">
        <v>8.0</v>
      </c>
      <c s="64" r="CK357">
        <v>4.0</v>
      </c>
      <c s="64" r="CL357">
        <v>16.0</v>
      </c>
      <c s="64" r="CM357">
        <v>24.0</v>
      </c>
      <c s="64" r="CN357">
        <v>44.0</v>
      </c>
      <c s="64" r="CO357">
        <v>52.0</v>
      </c>
      <c s="64" r="CP357">
        <v>0.0</v>
      </c>
      <c s="64" r="CQ357">
        <v>20.0</v>
      </c>
      <c s="64" r="CR357">
        <v>124.0</v>
      </c>
      <c s="64" r="CS357">
        <v>0.0</v>
      </c>
      <c s="64" r="CT357">
        <v>8.0</v>
      </c>
      <c s="64" r="CU357">
        <v>4.0</v>
      </c>
      <c s="64" r="CV357">
        <v>8.0</v>
      </c>
      <c s="64" r="CW357">
        <v>12.0</v>
      </c>
      <c s="64" r="CX357">
        <v>4.0</v>
      </c>
      <c s="64" r="CY357">
        <v>80.0</v>
      </c>
      <c s="64" r="CZ357">
        <v>8.0</v>
      </c>
    </row>
    <row customHeight="1" r="358" ht="15.0">
      <c t="s" s="62" r="A358">
        <v>3868</v>
      </c>
      <c t="s" s="62" r="B358">
        <v>3869</v>
      </c>
      <c t="s" s="62" r="C358">
        <v>3870</v>
      </c>
      <c t="s" s="62" r="D358">
        <v>3871</v>
      </c>
      <c t="s" s="62" r="E358">
        <v>3872</v>
      </c>
      <c t="s" s="62" r="F358">
        <v>3873</v>
      </c>
      <c t="s" s="63" r="G358">
        <v>3874</v>
      </c>
      <c t="s" s="62" r="H358">
        <v>3875</v>
      </c>
      <c s="64" r="I358">
        <v>242.0</v>
      </c>
      <c s="64" r="J358">
        <v>217.0</v>
      </c>
      <c s="64" r="K358">
        <v>213.0</v>
      </c>
      <c s="64" r="L358">
        <v>230.0</v>
      </c>
      <c s="64" r="M358">
        <v>237.0</v>
      </c>
      <c s="64" r="N358">
        <v>258.0</v>
      </c>
      <c s="64" r="O358">
        <v>6.52</v>
      </c>
      <c s="64" r="P358">
        <v>40.333333</v>
      </c>
      <c s="64" r="Q358">
        <v>25.5772359999999</v>
      </c>
      <c s="64" r="R358">
        <v>50.170732</v>
      </c>
      <c s="64" r="S358">
        <v>55.0894309999999</v>
      </c>
      <c s="64" r="T358">
        <v>45.2520329999999</v>
      </c>
      <c s="64" r="U358">
        <v>25.5772359999999</v>
      </c>
      <c s="64" r="V358">
        <v>28.0</v>
      </c>
      <c s="64" r="W358">
        <v>40.0</v>
      </c>
      <c s="64" r="X358">
        <v>50.0</v>
      </c>
      <c s="64" r="Y358">
        <v>33.0</v>
      </c>
      <c s="64" r="Z358">
        <v>45.0</v>
      </c>
      <c s="64" r="AA358">
        <v>21.0</v>
      </c>
      <c s="64" r="AB358">
        <v>121.98374</v>
      </c>
      <c s="64" r="AC358">
        <v>27.544715</v>
      </c>
      <c s="64" r="AD358">
        <v>9.837398</v>
      </c>
      <c s="64" r="AE358">
        <v>26.560976</v>
      </c>
      <c s="64" r="AF358">
        <v>25.5772359999999</v>
      </c>
      <c s="64" r="AG358">
        <v>24.5934959999999</v>
      </c>
      <c s="64" r="AH358">
        <v>7.869919</v>
      </c>
      <c s="64" r="AI358">
        <v>0.0</v>
      </c>
      <c s="64" r="AJ358">
        <v>31.479675</v>
      </c>
      <c s="64" r="AK358">
        <v>65.9105689999999</v>
      </c>
      <c s="64" r="AL358">
        <v>24.5934959999999</v>
      </c>
      <c s="64" r="AM358">
        <v>120.01626</v>
      </c>
      <c s="64" r="AN358">
        <v>12.788618</v>
      </c>
      <c s="64" r="AO358">
        <v>15.739837</v>
      </c>
      <c s="64" r="AP358">
        <v>23.609756</v>
      </c>
      <c s="64" r="AQ358">
        <v>29.5121949999999</v>
      </c>
      <c s="64" r="AR358">
        <v>20.6585369999999</v>
      </c>
      <c s="64" r="AS358">
        <v>15.739837</v>
      </c>
      <c s="64" r="AT358">
        <v>1.96747999999999</v>
      </c>
      <c s="64" r="AU358">
        <v>16.7235769999999</v>
      </c>
      <c s="64" r="AV358">
        <v>73.780488</v>
      </c>
      <c s="64" r="AW358">
        <v>29.5121949999999</v>
      </c>
      <c s="64" r="AX358">
        <v>188.878049</v>
      </c>
      <c s="64" r="AY358">
        <v>19.674797</v>
      </c>
      <c s="64" r="AZ358">
        <v>7.869919</v>
      </c>
      <c s="64" r="BA358">
        <v>0.0</v>
      </c>
      <c s="64" r="BB358">
        <v>31.479675</v>
      </c>
      <c s="64" r="BC358">
        <v>19.674797</v>
      </c>
      <c s="64" r="BD358">
        <v>27.544715</v>
      </c>
      <c s="64" r="BE358">
        <v>47.219512</v>
      </c>
      <c s="64" r="BF358">
        <v>35.414634</v>
      </c>
      <c s="64" r="BG358">
        <v>184.0</v>
      </c>
      <c s="64" r="BH358">
        <v>94.439024</v>
      </c>
      <c s="64" r="BI358">
        <v>15.739837</v>
      </c>
      <c s="64" r="BJ358">
        <v>3.934959</v>
      </c>
      <c s="64" r="BK358">
        <v>0.0</v>
      </c>
      <c s="64" r="BL358">
        <v>11.804878</v>
      </c>
      <c s="64" r="BM358">
        <v>0.0</v>
      </c>
      <c s="64" r="BN358">
        <v>23.609756</v>
      </c>
      <c s="64" r="BO358">
        <v>23.609756</v>
      </c>
      <c s="64" r="BP358">
        <v>15.739837</v>
      </c>
      <c s="64" r="BQ358">
        <v>94.439024</v>
      </c>
      <c s="64" r="BR358">
        <v>3.934959</v>
      </c>
      <c s="64" r="BS358">
        <v>3.934959</v>
      </c>
      <c s="64" r="BT358">
        <v>0.0</v>
      </c>
      <c s="64" r="BU358">
        <v>19.674797</v>
      </c>
      <c s="64" r="BV358">
        <v>19.674797</v>
      </c>
      <c s="64" r="BW358">
        <v>3.934959</v>
      </c>
      <c s="64" r="BX358">
        <v>23.609756</v>
      </c>
      <c s="64" r="BY358">
        <v>19.674797</v>
      </c>
      <c s="64" r="BZ358">
        <v>7.869919</v>
      </c>
      <c s="64" r="CA358">
        <v>0.0</v>
      </c>
      <c s="64" r="CB358">
        <v>0.0</v>
      </c>
      <c s="64" r="CC358">
        <v>0.0</v>
      </c>
      <c s="64" r="CD358">
        <v>0.0</v>
      </c>
      <c s="64" r="CE358">
        <v>0.0</v>
      </c>
      <c s="64" r="CF358">
        <v>3.934959</v>
      </c>
      <c s="64" r="CG358">
        <v>0.0</v>
      </c>
      <c s="64" r="CH358">
        <v>3.934959</v>
      </c>
      <c s="64" r="CI358">
        <v>102.308943</v>
      </c>
      <c s="64" r="CJ358">
        <v>15.739837</v>
      </c>
      <c s="64" r="CK358">
        <v>7.869919</v>
      </c>
      <c s="64" r="CL358">
        <v>0.0</v>
      </c>
      <c s="64" r="CM358">
        <v>19.674797</v>
      </c>
      <c s="64" r="CN358">
        <v>19.674797</v>
      </c>
      <c s="64" r="CO358">
        <v>23.609756</v>
      </c>
      <c s="64" r="CP358">
        <v>0.0</v>
      </c>
      <c s="64" r="CQ358">
        <v>15.739837</v>
      </c>
      <c s="64" r="CR358">
        <v>78.6991869999999</v>
      </c>
      <c s="64" r="CS358">
        <v>3.934959</v>
      </c>
      <c s="64" r="CT358">
        <v>0.0</v>
      </c>
      <c s="64" r="CU358">
        <v>0.0</v>
      </c>
      <c s="64" r="CV358">
        <v>11.804878</v>
      </c>
      <c s="64" r="CW358">
        <v>0.0</v>
      </c>
      <c s="64" r="CX358">
        <v>0.0</v>
      </c>
      <c s="64" r="CY358">
        <v>47.219512</v>
      </c>
      <c s="64" r="CZ358">
        <v>15.739837</v>
      </c>
    </row>
    <row customHeight="1" r="359" ht="15.0">
      <c t="s" s="62" r="A359">
        <v>3876</v>
      </c>
      <c t="s" s="62" r="B359">
        <v>3877</v>
      </c>
      <c t="s" s="62" r="C359">
        <v>3878</v>
      </c>
      <c t="s" s="62" r="D359">
        <v>3879</v>
      </c>
      <c t="s" s="62" r="E359">
        <v>3880</v>
      </c>
      <c t="s" s="62" r="F359">
        <v>3881</v>
      </c>
      <c t="s" s="63" r="G359">
        <v>3882</v>
      </c>
      <c t="s" s="62" r="H359">
        <v>3883</v>
      </c>
      <c s="64" r="I359">
        <v>309.0</v>
      </c>
      <c s="64" r="J359">
        <v>312.0</v>
      </c>
      <c s="64" r="K359">
        <v>335.0</v>
      </c>
      <c s="64" r="L359">
        <v>218.0</v>
      </c>
      <c s="64" r="M359">
        <v>264.0</v>
      </c>
      <c s="64" r="N359">
        <v>289.0</v>
      </c>
      <c s="64" r="O359">
        <v>6.51</v>
      </c>
      <c s="64" r="P359">
        <v>65.8524589999999</v>
      </c>
      <c s="64" r="Q359">
        <v>40.52459</v>
      </c>
      <c s="64" r="R359">
        <v>60.7868849999999</v>
      </c>
      <c s="64" r="S359">
        <v>60.7868849999999</v>
      </c>
      <c s="64" r="T359">
        <v>47.616393</v>
      </c>
      <c s="64" r="U359">
        <v>33.4327869999999</v>
      </c>
      <c s="64" r="V359">
        <v>62.0</v>
      </c>
      <c s="64" r="W359">
        <v>59.0</v>
      </c>
      <c s="64" r="X359">
        <v>67.0</v>
      </c>
      <c s="64" r="Y359">
        <v>52.0</v>
      </c>
      <c s="64" r="Z359">
        <v>45.0</v>
      </c>
      <c s="64" r="AA359">
        <v>27.0</v>
      </c>
      <c s="64" r="AB359">
        <v>150.954097999999</v>
      </c>
      <c s="64" r="AC359">
        <v>28.367213</v>
      </c>
      <c s="64" r="AD359">
        <v>25.327869</v>
      </c>
      <c s="64" r="AE359">
        <v>29.3803279999999</v>
      </c>
      <c s="64" r="AF359">
        <v>29.3803279999999</v>
      </c>
      <c s="64" r="AG359">
        <v>25.327869</v>
      </c>
      <c s="64" r="AH359">
        <v>13.1704919999999</v>
      </c>
      <c s="64" r="AI359">
        <v>0.0</v>
      </c>
      <c s="64" r="AJ359">
        <v>34.4459019999999</v>
      </c>
      <c s="64" r="AK359">
        <v>88.140984</v>
      </c>
      <c s="64" r="AL359">
        <v>28.367213</v>
      </c>
      <c s="64" r="AM359">
        <v>158.045902</v>
      </c>
      <c s="64" r="AN359">
        <v>37.4852459999999</v>
      </c>
      <c s="64" r="AO359">
        <v>15.196721</v>
      </c>
      <c s="64" r="AP359">
        <v>31.4065569999999</v>
      </c>
      <c s="64" r="AQ359">
        <v>31.4065569999999</v>
      </c>
      <c s="64" r="AR359">
        <v>22.288525</v>
      </c>
      <c s="64" r="AS359">
        <v>19.2491799999999</v>
      </c>
      <c s="64" r="AT359">
        <v>1.013115</v>
      </c>
      <c s="64" r="AU359">
        <v>39.5114749999999</v>
      </c>
      <c s="64" r="AV359">
        <v>85.101639</v>
      </c>
      <c s="64" r="AW359">
        <v>33.4327869999999</v>
      </c>
      <c s="64" r="AX359">
        <v>243.147540999999</v>
      </c>
      <c s="64" r="AY359">
        <v>8.10491799999999</v>
      </c>
      <c s="64" r="AZ359">
        <v>8.10491799999999</v>
      </c>
      <c s="64" r="BA359">
        <v>4.05245899999999</v>
      </c>
      <c s="64" r="BB359">
        <v>12.157377</v>
      </c>
      <c s="64" r="BC359">
        <v>44.577049</v>
      </c>
      <c s="64" r="BD359">
        <v>36.4721309999999</v>
      </c>
      <c s="64" r="BE359">
        <v>93.206557</v>
      </c>
      <c s="64" r="BF359">
        <v>36.4721309999999</v>
      </c>
      <c s="64" r="BG359">
        <v>272.0</v>
      </c>
      <c s="64" r="BH359">
        <v>125.62623</v>
      </c>
      <c s="64" r="BI359">
        <v>8.10491799999999</v>
      </c>
      <c s="64" r="BJ359">
        <v>8.10491799999999</v>
      </c>
      <c s="64" r="BK359">
        <v>4.05245899999999</v>
      </c>
      <c s="64" r="BL359">
        <v>4.05245899999999</v>
      </c>
      <c s="64" r="BM359">
        <v>8.10491799999999</v>
      </c>
      <c s="64" r="BN359">
        <v>36.4721309999999</v>
      </c>
      <c s="64" r="BO359">
        <v>44.577049</v>
      </c>
      <c s="64" r="BP359">
        <v>12.157377</v>
      </c>
      <c s="64" r="BQ359">
        <v>117.521311</v>
      </c>
      <c s="64" r="BR359">
        <v>0.0</v>
      </c>
      <c s="64" r="BS359">
        <v>0.0</v>
      </c>
      <c s="64" r="BT359">
        <v>0.0</v>
      </c>
      <c s="64" r="BU359">
        <v>8.10491799999999</v>
      </c>
      <c s="64" r="BV359">
        <v>36.4721309999999</v>
      </c>
      <c s="64" r="BW359">
        <v>0.0</v>
      </c>
      <c s="64" r="BX359">
        <v>48.629508</v>
      </c>
      <c s="64" r="BY359">
        <v>24.314754</v>
      </c>
      <c s="64" r="BZ359">
        <v>16.2098359999999</v>
      </c>
      <c s="64" r="CA359">
        <v>0.0</v>
      </c>
      <c s="64" r="CB359">
        <v>0.0</v>
      </c>
      <c s="64" r="CC359">
        <v>0.0</v>
      </c>
      <c s="64" r="CD359">
        <v>0.0</v>
      </c>
      <c s="64" r="CE359">
        <v>0.0</v>
      </c>
      <c s="64" r="CF359">
        <v>0.0</v>
      </c>
      <c s="64" r="CG359">
        <v>0.0</v>
      </c>
      <c s="64" r="CH359">
        <v>16.2098359999999</v>
      </c>
      <c s="64" r="CI359">
        <v>117.521311</v>
      </c>
      <c s="64" r="CJ359">
        <v>4.05245899999999</v>
      </c>
      <c s="64" r="CK359">
        <v>8.10491799999999</v>
      </c>
      <c s="64" r="CL359">
        <v>4.05245899999999</v>
      </c>
      <c s="64" r="CM359">
        <v>12.157377</v>
      </c>
      <c s="64" r="CN359">
        <v>40.52459</v>
      </c>
      <c s="64" r="CO359">
        <v>36.4721309999999</v>
      </c>
      <c s="64" r="CP359">
        <v>0.0</v>
      </c>
      <c s="64" r="CQ359">
        <v>12.157377</v>
      </c>
      <c s="64" r="CR359">
        <v>109.416393</v>
      </c>
      <c s="64" r="CS359">
        <v>4.05245899999999</v>
      </c>
      <c s="64" r="CT359">
        <v>0.0</v>
      </c>
      <c s="64" r="CU359">
        <v>0.0</v>
      </c>
      <c s="64" r="CV359">
        <v>0.0</v>
      </c>
      <c s="64" r="CW359">
        <v>4.05245899999999</v>
      </c>
      <c s="64" r="CX359">
        <v>0.0</v>
      </c>
      <c s="64" r="CY359">
        <v>93.206557</v>
      </c>
      <c s="64" r="CZ359">
        <v>8.10491799999999</v>
      </c>
    </row>
    <row customHeight="1" r="360" ht="15.0">
      <c t="s" s="62" r="A360">
        <v>3884</v>
      </c>
      <c t="s" s="62" r="B360">
        <v>3885</v>
      </c>
      <c t="s" s="62" r="C360">
        <v>3886</v>
      </c>
      <c t="s" s="62" r="D360">
        <v>3887</v>
      </c>
      <c t="s" s="62" r="E360">
        <v>3888</v>
      </c>
      <c t="s" s="62" r="F360">
        <v>3889</v>
      </c>
      <c t="s" s="63" r="G360">
        <v>3890</v>
      </c>
      <c t="s" s="62" r="H360">
        <v>3891</v>
      </c>
      <c s="64" r="I360">
        <v>563.0</v>
      </c>
      <c s="64" r="J360">
        <v>504.0</v>
      </c>
      <c s="64" r="K360">
        <v>509.0</v>
      </c>
      <c s="64" r="L360">
        <v>523.0</v>
      </c>
      <c s="64" r="M360">
        <v>507.0</v>
      </c>
      <c s="64" r="N360">
        <v>588.0</v>
      </c>
      <c s="64" r="O360">
        <v>14.49</v>
      </c>
      <c s="64" r="P360">
        <v>129.020833</v>
      </c>
      <c s="64" r="Q360">
        <v>75.2621529999999</v>
      </c>
      <c s="64" r="R360">
        <v>119.246528</v>
      </c>
      <c s="64" r="S360">
        <v>113.381944</v>
      </c>
      <c s="64" r="T360">
        <v>80.1493059999999</v>
      </c>
      <c s="64" r="U360">
        <v>45.939236</v>
      </c>
      <c s="64" r="V360">
        <v>79.0</v>
      </c>
      <c s="64" r="W360">
        <v>76.0</v>
      </c>
      <c s="64" r="X360">
        <v>115.0</v>
      </c>
      <c s="64" r="Y360">
        <v>96.0</v>
      </c>
      <c s="64" r="Z360">
        <v>93.0</v>
      </c>
      <c s="64" r="AA360">
        <v>45.0</v>
      </c>
      <c s="64" r="AB360">
        <v>271.725693999999</v>
      </c>
      <c s="64" r="AC360">
        <v>64.510417</v>
      </c>
      <c s="64" r="AD360">
        <v>33.2326389999999</v>
      </c>
      <c s="64" r="AE360">
        <v>53.758681</v>
      </c>
      <c s="64" r="AF360">
        <v>62.555556</v>
      </c>
      <c s="64" r="AG360">
        <v>39.097222</v>
      </c>
      <c s="64" r="AH360">
        <v>17.59375</v>
      </c>
      <c s="64" r="AI360">
        <v>0.977431</v>
      </c>
      <c s="64" r="AJ360">
        <v>79.171875</v>
      </c>
      <c s="64" r="AK360">
        <v>151.501735999999</v>
      </c>
      <c s="64" r="AL360">
        <v>41.052083</v>
      </c>
      <c s="64" r="AM360">
        <v>291.274306</v>
      </c>
      <c s="64" r="AN360">
        <v>64.510417</v>
      </c>
      <c s="64" r="AO360">
        <v>42.0295139999999</v>
      </c>
      <c s="64" r="AP360">
        <v>65.487847</v>
      </c>
      <c s="64" r="AQ360">
        <v>50.8263889999999</v>
      </c>
      <c s="64" r="AR360">
        <v>41.052083</v>
      </c>
      <c s="64" r="AS360">
        <v>25.413194</v>
      </c>
      <c s="64" r="AT360">
        <v>1.954861</v>
      </c>
      <c s="64" r="AU360">
        <v>82.104167</v>
      </c>
      <c s="64" r="AV360">
        <v>155.411458</v>
      </c>
      <c s="64" r="AW360">
        <v>53.758681</v>
      </c>
      <c s="64" r="AX360">
        <v>422.25</v>
      </c>
      <c s="64" r="AY360">
        <v>23.458333</v>
      </c>
      <c s="64" r="AZ360">
        <v>23.458333</v>
      </c>
      <c s="64" r="BA360">
        <v>27.3680559999999</v>
      </c>
      <c s="64" r="BB360">
        <v>58.645833</v>
      </c>
      <c s="64" r="BC360">
        <v>62.555556</v>
      </c>
      <c s="64" r="BD360">
        <v>66.4652779999999</v>
      </c>
      <c s="64" r="BE360">
        <v>105.5625</v>
      </c>
      <c s="64" r="BF360">
        <v>54.736111</v>
      </c>
      <c s="64" r="BG360">
        <v>428.0</v>
      </c>
      <c s="64" r="BH360">
        <v>203.305556</v>
      </c>
      <c s="64" r="BI360">
        <v>19.548611</v>
      </c>
      <c s="64" r="BJ360">
        <v>19.548611</v>
      </c>
      <c s="64" r="BK360">
        <v>19.548611</v>
      </c>
      <c s="64" r="BL360">
        <v>19.548611</v>
      </c>
      <c s="64" r="BM360">
        <v>23.458333</v>
      </c>
      <c s="64" r="BN360">
        <v>39.097222</v>
      </c>
      <c s="64" r="BO360">
        <v>46.9166669999999</v>
      </c>
      <c s="64" r="BP360">
        <v>15.638889</v>
      </c>
      <c s="64" r="BQ360">
        <v>218.944444</v>
      </c>
      <c s="64" r="BR360">
        <v>3.90972199999999</v>
      </c>
      <c s="64" r="BS360">
        <v>3.90972199999999</v>
      </c>
      <c s="64" r="BT360">
        <v>7.81944399999999</v>
      </c>
      <c s="64" r="BU360">
        <v>39.097222</v>
      </c>
      <c s="64" r="BV360">
        <v>39.097222</v>
      </c>
      <c s="64" r="BW360">
        <v>27.3680559999999</v>
      </c>
      <c s="64" r="BX360">
        <v>58.645833</v>
      </c>
      <c s="64" r="BY360">
        <v>39.097222</v>
      </c>
      <c s="64" r="BZ360">
        <v>35.1875</v>
      </c>
      <c s="64" r="CA360">
        <v>0.0</v>
      </c>
      <c s="64" r="CB360">
        <v>0.0</v>
      </c>
      <c s="64" r="CC360">
        <v>0.0</v>
      </c>
      <c s="64" r="CD360">
        <v>0.0</v>
      </c>
      <c s="64" r="CE360">
        <v>3.90972199999999</v>
      </c>
      <c s="64" r="CF360">
        <v>3.90972199999999</v>
      </c>
      <c s="64" r="CG360">
        <v>0.0</v>
      </c>
      <c s="64" r="CH360">
        <v>27.3680559999999</v>
      </c>
      <c s="64" r="CI360">
        <v>242.402778</v>
      </c>
      <c s="64" r="CJ360">
        <v>15.638889</v>
      </c>
      <c s="64" r="CK360">
        <v>15.638889</v>
      </c>
      <c s="64" r="CL360">
        <v>19.548611</v>
      </c>
      <c s="64" r="CM360">
        <v>54.736111</v>
      </c>
      <c s="64" r="CN360">
        <v>58.645833</v>
      </c>
      <c s="64" r="CO360">
        <v>54.736111</v>
      </c>
      <c s="64" r="CP360">
        <v>0.0</v>
      </c>
      <c s="64" r="CQ360">
        <v>23.458333</v>
      </c>
      <c s="64" r="CR360">
        <v>144.659721999999</v>
      </c>
      <c s="64" r="CS360">
        <v>7.81944399999999</v>
      </c>
      <c s="64" r="CT360">
        <v>7.81944399999999</v>
      </c>
      <c s="64" r="CU360">
        <v>7.81944399999999</v>
      </c>
      <c s="64" r="CV360">
        <v>3.90972199999999</v>
      </c>
      <c s="64" r="CW360">
        <v>0.0</v>
      </c>
      <c s="64" r="CX360">
        <v>7.81944399999999</v>
      </c>
      <c s="64" r="CY360">
        <v>105.5625</v>
      </c>
      <c s="64" r="CZ360">
        <v>3.90972199999999</v>
      </c>
    </row>
    <row customHeight="1" r="361" ht="15.0">
      <c t="s" s="62" r="A361">
        <v>3892</v>
      </c>
      <c t="s" s="62" r="B361">
        <v>3893</v>
      </c>
      <c t="s" s="62" r="C361">
        <v>3894</v>
      </c>
      <c t="s" s="62" r="D361">
        <v>3895</v>
      </c>
      <c t="s" s="62" r="E361">
        <v>3896</v>
      </c>
      <c t="s" s="62" r="F361">
        <v>3897</v>
      </c>
      <c t="s" s="63" r="G361">
        <v>3898</v>
      </c>
      <c t="s" s="62" r="H361">
        <v>3899</v>
      </c>
      <c s="64" r="I361">
        <v>1295.0</v>
      </c>
      <c s="64" r="J361">
        <v>1181.0</v>
      </c>
      <c s="64" r="K361">
        <v>1210.0</v>
      </c>
      <c s="64" r="L361">
        <v>1016.0</v>
      </c>
      <c s="64" r="M361">
        <v>946.0</v>
      </c>
      <c s="64" r="N361">
        <v>881.0</v>
      </c>
      <c s="64" r="O361">
        <v>11.84</v>
      </c>
      <c s="64" r="P361">
        <v>255.436512999999</v>
      </c>
      <c s="64" r="Q361">
        <v>216.955101</v>
      </c>
      <c s="64" r="R361">
        <v>275.862622999999</v>
      </c>
      <c s="64" r="S361">
        <v>271.840922999999</v>
      </c>
      <c s="64" r="T361">
        <v>171.811555</v>
      </c>
      <c s="64" r="U361">
        <v>103.093284999999</v>
      </c>
      <c s="64" r="V361">
        <v>261.0</v>
      </c>
      <c s="64" r="W361">
        <v>213.0</v>
      </c>
      <c s="64" r="X361">
        <v>293.0</v>
      </c>
      <c s="64" r="Y361">
        <v>179.0</v>
      </c>
      <c s="64" r="Z361">
        <v>151.0</v>
      </c>
      <c s="64" r="AA361">
        <v>84.0</v>
      </c>
      <c s="64" r="AB361">
        <v>645.467976</v>
      </c>
      <c s="64" r="AC361">
        <v>139.320345</v>
      </c>
      <c s="64" r="AD361">
        <v>106.977352999999</v>
      </c>
      <c s="64" r="AE361">
        <v>136.415234</v>
      </c>
      <c s="64" r="AF361">
        <v>131.372229</v>
      </c>
      <c s="64" r="AG361">
        <v>85.900484</v>
      </c>
      <c s="64" r="AH361">
        <v>43.460895</v>
      </c>
      <c s="64" r="AI361">
        <v>2.021437</v>
      </c>
      <c s="64" r="AJ361">
        <v>183.760197</v>
      </c>
      <c s="64" r="AK361">
        <v>376.818014</v>
      </c>
      <c s="64" r="AL361">
        <v>84.8897649999999</v>
      </c>
      <c s="64" r="AM361">
        <v>649.532023999999</v>
      </c>
      <c s="64" r="AN361">
        <v>116.116168</v>
      </c>
      <c s="64" r="AO361">
        <v>109.977748</v>
      </c>
      <c s="64" r="AP361">
        <v>139.447388999999</v>
      </c>
      <c s="64" r="AQ361">
        <v>140.468695</v>
      </c>
      <c s="64" r="AR361">
        <v>85.911071</v>
      </c>
      <c s="64" r="AS361">
        <v>53.56808</v>
      </c>
      <c s="64" r="AT361">
        <v>4.042874</v>
      </c>
      <c s="64" r="AU361">
        <v>156.523732999999</v>
      </c>
      <c s="64" r="AV361">
        <v>392.947160999999</v>
      </c>
      <c s="64" r="AW361">
        <v>100.06113</v>
      </c>
      <c s="64" r="AX361">
        <v>1030.424673</v>
      </c>
      <c s="64" r="AY361">
        <v>20.2143699999999</v>
      </c>
      <c s="64" r="AZ361">
        <v>28.257769</v>
      </c>
      <c s="64" r="BA361">
        <v>44.4716129999999</v>
      </c>
      <c s="64" r="BB361">
        <v>105.114722</v>
      </c>
      <c s="64" r="BC361">
        <v>198.100821999999</v>
      </c>
      <c s="64" r="BD361">
        <v>242.487739</v>
      </c>
      <c s="64" r="BE361">
        <v>234.486687999999</v>
      </c>
      <c s="64" r="BF361">
        <v>157.290949</v>
      </c>
      <c s="64" r="BG361">
        <v>948.0</v>
      </c>
      <c s="64" r="BH361">
        <v>521.276647</v>
      </c>
      <c s="64" r="BI361">
        <v>8.085748</v>
      </c>
      <c s="64" r="BJ361">
        <v>20.172021</v>
      </c>
      <c s="64" r="BK361">
        <v>28.300117</v>
      </c>
      <c s="64" r="BL361">
        <v>60.643109</v>
      </c>
      <c s="64" r="BM361">
        <v>32.3429909999999</v>
      </c>
      <c s="64" r="BN361">
        <v>177.844105</v>
      </c>
      <c s="64" r="BO361">
        <v>129.371965999999</v>
      </c>
      <c s="64" r="BP361">
        <v>64.5165899999999</v>
      </c>
      <c s="64" r="BQ361">
        <v>509.148026</v>
      </c>
      <c s="64" r="BR361">
        <v>12.128622</v>
      </c>
      <c s="64" r="BS361">
        <v>8.085748</v>
      </c>
      <c s="64" r="BT361">
        <v>16.171496</v>
      </c>
      <c s="64" r="BU361">
        <v>44.4716129999999</v>
      </c>
      <c s="64" r="BV361">
        <v>165.757831</v>
      </c>
      <c s="64" r="BW361">
        <v>64.643635</v>
      </c>
      <c s="64" r="BX361">
        <v>105.114722</v>
      </c>
      <c s="64" r="BY361">
        <v>92.774359</v>
      </c>
      <c s="64" r="BZ361">
        <v>129.160225</v>
      </c>
      <c s="64" r="CA361">
        <v>0.0</v>
      </c>
      <c s="64" r="CB361">
        <v>0.0</v>
      </c>
      <c s="64" r="CC361">
        <v>0.0</v>
      </c>
      <c s="64" r="CD361">
        <v>0.0</v>
      </c>
      <c s="64" r="CE361">
        <v>12.128622</v>
      </c>
      <c s="64" r="CF361">
        <v>36.3435169999999</v>
      </c>
      <c s="64" r="CG361">
        <v>0.0</v>
      </c>
      <c s="64" r="CH361">
        <v>80.6880859999999</v>
      </c>
      <c s="64" r="CI361">
        <v>598.048903999999</v>
      </c>
      <c s="64" r="CJ361">
        <v>12.128622</v>
      </c>
      <c s="64" r="CK361">
        <v>20.172021</v>
      </c>
      <c s="64" r="CL361">
        <v>36.385865</v>
      </c>
      <c s="64" r="CM361">
        <v>101.071848</v>
      </c>
      <c s="64" r="CN361">
        <v>165.757831</v>
      </c>
      <c s="64" r="CO361">
        <v>194.0156</v>
      </c>
      <c s="64" r="CP361">
        <v>4.042874</v>
      </c>
      <c s="64" r="CQ361">
        <v>64.474242</v>
      </c>
      <c s="64" r="CR361">
        <v>303.215545</v>
      </c>
      <c s="64" r="CS361">
        <v>8.085748</v>
      </c>
      <c s="64" r="CT361">
        <v>8.085748</v>
      </c>
      <c s="64" r="CU361">
        <v>8.085748</v>
      </c>
      <c s="64" r="CV361">
        <v>4.042874</v>
      </c>
      <c s="64" r="CW361">
        <v>20.2143699999999</v>
      </c>
      <c s="64" r="CX361">
        <v>12.128622</v>
      </c>
      <c s="64" r="CY361">
        <v>230.443814</v>
      </c>
      <c s="64" r="CZ361">
        <v>12.128622</v>
      </c>
    </row>
    <row customHeight="1" r="362" ht="15.0">
      <c t="s" s="62" r="A362">
        <v>3900</v>
      </c>
      <c t="s" s="62" r="B362">
        <v>3901</v>
      </c>
      <c t="s" s="62" r="C362">
        <v>3902</v>
      </c>
      <c t="s" s="62" r="D362">
        <v>3903</v>
      </c>
      <c t="s" s="62" r="E362">
        <v>3904</v>
      </c>
      <c t="s" s="62" r="F362">
        <v>3905</v>
      </c>
      <c t="s" s="63" r="G362">
        <v>3906</v>
      </c>
      <c t="s" s="62" r="H362">
        <v>3907</v>
      </c>
      <c s="64" r="I362">
        <v>3501.0</v>
      </c>
      <c s="64" r="J362">
        <v>3026.0</v>
      </c>
      <c s="64" r="K362">
        <v>2899.0</v>
      </c>
      <c s="64" r="L362">
        <v>2116.0</v>
      </c>
      <c s="64" r="M362">
        <v>1206.0</v>
      </c>
      <c s="64" r="N362">
        <v>1043.0</v>
      </c>
      <c s="64" r="O362">
        <v>19.11</v>
      </c>
      <c s="64" r="P362">
        <v>746.0</v>
      </c>
      <c s="64" r="Q362">
        <v>481.0</v>
      </c>
      <c s="64" r="R362">
        <v>780.0</v>
      </c>
      <c s="64" r="S362">
        <v>849.0</v>
      </c>
      <c s="64" r="T362">
        <v>468.0</v>
      </c>
      <c s="64" r="U362">
        <v>177.0</v>
      </c>
      <c s="64" r="V362">
        <v>629.0</v>
      </c>
      <c s="64" r="W362">
        <v>556.0</v>
      </c>
      <c s="64" r="X362">
        <v>760.0</v>
      </c>
      <c s="64" r="Y362">
        <v>657.0</v>
      </c>
      <c s="64" r="Z362">
        <v>330.0</v>
      </c>
      <c s="64" r="AA362">
        <v>94.0</v>
      </c>
      <c s="64" r="AB362">
        <v>1738.0</v>
      </c>
      <c s="64" r="AC362">
        <v>391.0</v>
      </c>
      <c s="64" r="AD362">
        <v>254.0</v>
      </c>
      <c s="64" r="AE362">
        <v>367.0</v>
      </c>
      <c s="64" r="AF362">
        <v>421.0</v>
      </c>
      <c s="64" r="AG362">
        <v>231.0</v>
      </c>
      <c s="64" r="AH362">
        <v>72.0</v>
      </c>
      <c s="64" r="AI362">
        <v>2.0</v>
      </c>
      <c s="64" r="AJ362">
        <v>496.0</v>
      </c>
      <c s="64" r="AK362">
        <v>1059.0</v>
      </c>
      <c s="64" r="AL362">
        <v>183.0</v>
      </c>
      <c s="64" r="AM362">
        <v>1763.0</v>
      </c>
      <c s="64" r="AN362">
        <v>355.0</v>
      </c>
      <c s="64" r="AO362">
        <v>227.0</v>
      </c>
      <c s="64" r="AP362">
        <v>413.0</v>
      </c>
      <c s="64" r="AQ362">
        <v>428.0</v>
      </c>
      <c s="64" r="AR362">
        <v>237.0</v>
      </c>
      <c s="64" r="AS362">
        <v>96.0</v>
      </c>
      <c s="64" r="AT362">
        <v>7.0</v>
      </c>
      <c s="64" r="AU362">
        <v>444.0</v>
      </c>
      <c s="64" r="AV362">
        <v>1107.0</v>
      </c>
      <c s="64" r="AW362">
        <v>212.0</v>
      </c>
      <c s="64" r="AX362">
        <v>2780.0</v>
      </c>
      <c s="64" r="AY362">
        <v>4.0</v>
      </c>
      <c s="64" r="AZ362">
        <v>152.0</v>
      </c>
      <c s="64" r="BA362">
        <v>252.0</v>
      </c>
      <c s="64" r="BB362">
        <v>508.0</v>
      </c>
      <c s="64" r="BC362">
        <v>472.0</v>
      </c>
      <c s="64" r="BD362">
        <v>408.0</v>
      </c>
      <c s="64" r="BE362">
        <v>628.0</v>
      </c>
      <c s="64" r="BF362">
        <v>356.0</v>
      </c>
      <c s="64" r="BG362">
        <v>2344.0</v>
      </c>
      <c s="64" r="BH362">
        <v>1328.0</v>
      </c>
      <c s="64" r="BI362">
        <v>4.0</v>
      </c>
      <c s="64" r="BJ362">
        <v>108.0</v>
      </c>
      <c s="64" r="BK362">
        <v>152.0</v>
      </c>
      <c s="64" r="BL362">
        <v>220.0</v>
      </c>
      <c s="64" r="BM362">
        <v>84.0</v>
      </c>
      <c s="64" r="BN362">
        <v>340.0</v>
      </c>
      <c s="64" r="BO362">
        <v>272.0</v>
      </c>
      <c s="64" r="BP362">
        <v>148.0</v>
      </c>
      <c s="64" r="BQ362">
        <v>1452.0</v>
      </c>
      <c s="64" r="BR362">
        <v>0.0</v>
      </c>
      <c s="64" r="BS362">
        <v>44.0</v>
      </c>
      <c s="64" r="BT362">
        <v>100.0</v>
      </c>
      <c s="64" r="BU362">
        <v>288.0</v>
      </c>
      <c s="64" r="BV362">
        <v>388.0</v>
      </c>
      <c s="64" r="BW362">
        <v>68.0</v>
      </c>
      <c s="64" r="BX362">
        <v>356.0</v>
      </c>
      <c s="64" r="BY362">
        <v>208.0</v>
      </c>
      <c s="64" r="BZ362">
        <v>360.0</v>
      </c>
      <c s="64" r="CA362">
        <v>0.0</v>
      </c>
      <c s="64" r="CB362">
        <v>0.0</v>
      </c>
      <c s="64" r="CC362">
        <v>0.0</v>
      </c>
      <c s="64" r="CD362">
        <v>28.0</v>
      </c>
      <c s="64" r="CE362">
        <v>40.0</v>
      </c>
      <c s="64" r="CF362">
        <v>56.0</v>
      </c>
      <c s="64" r="CG362">
        <v>0.0</v>
      </c>
      <c s="64" r="CH362">
        <v>236.0</v>
      </c>
      <c s="64" r="CI362">
        <v>1556.0</v>
      </c>
      <c s="64" r="CJ362">
        <v>4.0</v>
      </c>
      <c s="64" r="CK362">
        <v>136.0</v>
      </c>
      <c s="64" r="CL362">
        <v>212.0</v>
      </c>
      <c s="64" r="CM362">
        <v>428.0</v>
      </c>
      <c s="64" r="CN362">
        <v>380.0</v>
      </c>
      <c s="64" r="CO362">
        <v>320.0</v>
      </c>
      <c s="64" r="CP362">
        <v>8.0</v>
      </c>
      <c s="64" r="CQ362">
        <v>68.0</v>
      </c>
      <c s="64" r="CR362">
        <v>864.0</v>
      </c>
      <c s="64" r="CS362">
        <v>0.0</v>
      </c>
      <c s="64" r="CT362">
        <v>16.0</v>
      </c>
      <c s="64" r="CU362">
        <v>40.0</v>
      </c>
      <c s="64" r="CV362">
        <v>52.0</v>
      </c>
      <c s="64" r="CW362">
        <v>52.0</v>
      </c>
      <c s="64" r="CX362">
        <v>32.0</v>
      </c>
      <c s="64" r="CY362">
        <v>620.0</v>
      </c>
      <c s="64" r="CZ362">
        <v>52.0</v>
      </c>
    </row>
    <row customHeight="1" r="363" ht="15.0">
      <c t="s" s="62" r="A363">
        <v>3908</v>
      </c>
      <c t="s" s="62" r="B363">
        <v>3909</v>
      </c>
      <c t="s" s="62" r="C363">
        <v>3910</v>
      </c>
      <c t="s" s="62" r="D363">
        <v>3911</v>
      </c>
      <c t="s" s="62" r="E363">
        <v>3912</v>
      </c>
      <c t="s" s="62" r="F363">
        <v>3913</v>
      </c>
      <c t="s" s="63" r="G363">
        <v>3914</v>
      </c>
      <c t="s" s="62" r="H363">
        <v>3915</v>
      </c>
      <c s="64" r="I363">
        <v>375.0</v>
      </c>
      <c s="64" r="J363">
        <v>363.0</v>
      </c>
      <c s="64" r="K363">
        <v>407.0</v>
      </c>
      <c s="64" r="L363">
        <v>422.0</v>
      </c>
      <c s="64" r="M363">
        <v>348.0</v>
      </c>
      <c s="64" r="N363">
        <v>390.0</v>
      </c>
      <c s="64" r="O363">
        <v>6.22</v>
      </c>
      <c s="64" r="P363">
        <v>72.0</v>
      </c>
      <c s="64" r="Q363">
        <v>52.0</v>
      </c>
      <c s="64" r="R363">
        <v>86.0</v>
      </c>
      <c s="64" r="S363">
        <v>77.0</v>
      </c>
      <c s="64" r="T363">
        <v>64.0</v>
      </c>
      <c s="64" r="U363">
        <v>24.0</v>
      </c>
      <c s="64" r="V363">
        <v>70.0</v>
      </c>
      <c s="64" r="W363">
        <v>71.0</v>
      </c>
      <c s="64" r="X363">
        <v>80.0</v>
      </c>
      <c s="64" r="Y363">
        <v>88.0</v>
      </c>
      <c s="64" r="Z363">
        <v>29.0</v>
      </c>
      <c s="64" r="AA363">
        <v>25.0</v>
      </c>
      <c s="64" r="AB363">
        <v>185.0</v>
      </c>
      <c s="64" r="AC363">
        <v>35.0</v>
      </c>
      <c s="64" r="AD363">
        <v>26.0</v>
      </c>
      <c s="64" r="AE363">
        <v>45.0</v>
      </c>
      <c s="64" r="AF363">
        <v>39.0</v>
      </c>
      <c s="64" r="AG363">
        <v>30.0</v>
      </c>
      <c s="64" r="AH363">
        <v>10.0</v>
      </c>
      <c s="64" r="AI363">
        <v>0.0</v>
      </c>
      <c s="64" r="AJ363">
        <v>44.0</v>
      </c>
      <c s="64" r="AK363">
        <v>117.0</v>
      </c>
      <c s="64" r="AL363">
        <v>24.0</v>
      </c>
      <c s="64" r="AM363">
        <v>190.0</v>
      </c>
      <c s="64" r="AN363">
        <v>37.0</v>
      </c>
      <c s="64" r="AO363">
        <v>26.0</v>
      </c>
      <c s="64" r="AP363">
        <v>41.0</v>
      </c>
      <c s="64" r="AQ363">
        <v>38.0</v>
      </c>
      <c s="64" r="AR363">
        <v>34.0</v>
      </c>
      <c s="64" r="AS363">
        <v>14.0</v>
      </c>
      <c s="64" r="AT363">
        <v>0.0</v>
      </c>
      <c s="64" r="AU363">
        <v>48.0</v>
      </c>
      <c s="64" r="AV363">
        <v>110.0</v>
      </c>
      <c s="64" r="AW363">
        <v>32.0</v>
      </c>
      <c s="64" r="AX363">
        <v>316.0</v>
      </c>
      <c s="64" r="AY363">
        <v>12.0</v>
      </c>
      <c s="64" r="AZ363">
        <v>4.0</v>
      </c>
      <c s="64" r="BA363">
        <v>20.0</v>
      </c>
      <c s="64" r="BB363">
        <v>36.0</v>
      </c>
      <c s="64" r="BC363">
        <v>56.0</v>
      </c>
      <c s="64" r="BD363">
        <v>36.0</v>
      </c>
      <c s="64" r="BE363">
        <v>104.0</v>
      </c>
      <c s="64" r="BF363">
        <v>48.0</v>
      </c>
      <c s="64" r="BG363">
        <v>312.0</v>
      </c>
      <c s="64" r="BH363">
        <v>160.0</v>
      </c>
      <c s="64" r="BI363">
        <v>12.0</v>
      </c>
      <c s="64" r="BJ363">
        <v>4.0</v>
      </c>
      <c s="64" r="BK363">
        <v>12.0</v>
      </c>
      <c s="64" r="BL363">
        <v>20.0</v>
      </c>
      <c s="64" r="BM363">
        <v>12.0</v>
      </c>
      <c s="64" r="BN363">
        <v>24.0</v>
      </c>
      <c s="64" r="BO363">
        <v>48.0</v>
      </c>
      <c s="64" r="BP363">
        <v>28.0</v>
      </c>
      <c s="64" r="BQ363">
        <v>156.0</v>
      </c>
      <c s="64" r="BR363">
        <v>0.0</v>
      </c>
      <c s="64" r="BS363">
        <v>0.0</v>
      </c>
      <c s="64" r="BT363">
        <v>8.0</v>
      </c>
      <c s="64" r="BU363">
        <v>16.0</v>
      </c>
      <c s="64" r="BV363">
        <v>44.0</v>
      </c>
      <c s="64" r="BW363">
        <v>12.0</v>
      </c>
      <c s="64" r="BX363">
        <v>56.0</v>
      </c>
      <c s="64" r="BY363">
        <v>20.0</v>
      </c>
      <c s="64" r="BZ363">
        <v>44.0</v>
      </c>
      <c s="64" r="CA363">
        <v>0.0</v>
      </c>
      <c s="64" r="CB363">
        <v>0.0</v>
      </c>
      <c s="64" r="CC363">
        <v>0.0</v>
      </c>
      <c s="64" r="CD363">
        <v>0.0</v>
      </c>
      <c s="64" r="CE363">
        <v>8.0</v>
      </c>
      <c s="64" r="CF363">
        <v>0.0</v>
      </c>
      <c s="64" r="CG363">
        <v>0.0</v>
      </c>
      <c s="64" r="CH363">
        <v>36.0</v>
      </c>
      <c s="64" r="CI363">
        <v>148.0</v>
      </c>
      <c s="64" r="CJ363">
        <v>12.0</v>
      </c>
      <c s="64" r="CK363">
        <v>0.0</v>
      </c>
      <c s="64" r="CL363">
        <v>16.0</v>
      </c>
      <c s="64" r="CM363">
        <v>36.0</v>
      </c>
      <c s="64" r="CN363">
        <v>40.0</v>
      </c>
      <c s="64" r="CO363">
        <v>32.0</v>
      </c>
      <c s="64" r="CP363">
        <v>4.0</v>
      </c>
      <c s="64" r="CQ363">
        <v>8.0</v>
      </c>
      <c s="64" r="CR363">
        <v>124.0</v>
      </c>
      <c s="64" r="CS363">
        <v>0.0</v>
      </c>
      <c s="64" r="CT363">
        <v>4.0</v>
      </c>
      <c s="64" r="CU363">
        <v>4.0</v>
      </c>
      <c s="64" r="CV363">
        <v>0.0</v>
      </c>
      <c s="64" r="CW363">
        <v>8.0</v>
      </c>
      <c s="64" r="CX363">
        <v>4.0</v>
      </c>
      <c s="64" r="CY363">
        <v>100.0</v>
      </c>
      <c s="64" r="CZ363">
        <v>4.0</v>
      </c>
    </row>
    <row customHeight="1" r="364" ht="15.0">
      <c t="s" s="62" r="A364">
        <v>3916</v>
      </c>
      <c t="s" s="62" r="B364">
        <v>3917</v>
      </c>
      <c t="s" s="62" r="C364">
        <v>3918</v>
      </c>
      <c t="s" s="62" r="D364">
        <v>3919</v>
      </c>
      <c t="s" s="62" r="E364">
        <v>3920</v>
      </c>
      <c t="s" s="62" r="F364">
        <v>3921</v>
      </c>
      <c t="s" s="63" r="G364">
        <v>3922</v>
      </c>
      <c t="s" s="62" r="H364">
        <v>3923</v>
      </c>
      <c s="64" r="I364">
        <v>230.0</v>
      </c>
      <c s="64" r="J364">
        <v>252.0</v>
      </c>
      <c s="64" r="K364">
        <v>265.0</v>
      </c>
      <c s="64" r="L364">
        <v>264.0</v>
      </c>
      <c s="64" r="M364">
        <v>259.0</v>
      </c>
      <c s="64" r="N364">
        <v>244.0</v>
      </c>
      <c s="64" r="O364">
        <v>2.75</v>
      </c>
      <c s="64" r="P364">
        <v>44.6120689999999</v>
      </c>
      <c s="64" r="Q364">
        <v>26.7672409999999</v>
      </c>
      <c s="64" r="R364">
        <v>48.5775859999999</v>
      </c>
      <c s="64" r="S364">
        <v>50.5603449999999</v>
      </c>
      <c s="64" r="T364">
        <v>41.637931</v>
      </c>
      <c s="64" r="U364">
        <v>17.844828</v>
      </c>
      <c s="64" r="V364">
        <v>37.0</v>
      </c>
      <c s="64" r="W364">
        <v>47.0</v>
      </c>
      <c s="64" r="X364">
        <v>47.0</v>
      </c>
      <c s="64" r="Y364">
        <v>61.0</v>
      </c>
      <c s="64" r="Z364">
        <v>39.0</v>
      </c>
      <c s="64" r="AA364">
        <v>21.0</v>
      </c>
      <c s="64" r="AB364">
        <v>117.974138</v>
      </c>
      <c s="64" r="AC364">
        <v>26.7672409999999</v>
      </c>
      <c s="64" r="AD364">
        <v>15.862069</v>
      </c>
      <c s="64" r="AE364">
        <v>21.810345</v>
      </c>
      <c s="64" r="AF364">
        <v>23.7931029999999</v>
      </c>
      <c s="64" r="AG364">
        <v>22.801724</v>
      </c>
      <c s="64" r="AH364">
        <v>6.939655</v>
      </c>
      <c s="64" r="AI364">
        <v>0.0</v>
      </c>
      <c s="64" r="AJ364">
        <v>30.732759</v>
      </c>
      <c s="64" r="AK364">
        <v>66.422414</v>
      </c>
      <c s="64" r="AL364">
        <v>20.818966</v>
      </c>
      <c s="64" r="AM364">
        <v>112.025862</v>
      </c>
      <c s="64" r="AN364">
        <v>17.844828</v>
      </c>
      <c s="64" r="AO364">
        <v>10.905172</v>
      </c>
      <c s="64" r="AP364">
        <v>26.7672409999999</v>
      </c>
      <c s="64" r="AQ364">
        <v>26.7672409999999</v>
      </c>
      <c s="64" r="AR364">
        <v>18.836207</v>
      </c>
      <c s="64" r="AS364">
        <v>7.931034</v>
      </c>
      <c s="64" r="AT364">
        <v>2.97413799999999</v>
      </c>
      <c s="64" r="AU364">
        <v>21.810345</v>
      </c>
      <c s="64" r="AV364">
        <v>66.422414</v>
      </c>
      <c s="64" r="AW364">
        <v>23.7931029999999</v>
      </c>
      <c s="64" r="AX364">
        <v>186.37931</v>
      </c>
      <c s="64" r="AY364">
        <v>3.965517</v>
      </c>
      <c s="64" r="AZ364">
        <v>15.862069</v>
      </c>
      <c s="64" r="BA364">
        <v>3.965517</v>
      </c>
      <c s="64" r="BB364">
        <v>19.827586</v>
      </c>
      <c s="64" r="BC364">
        <v>23.7931029999999</v>
      </c>
      <c s="64" r="BD364">
        <v>39.655172</v>
      </c>
      <c s="64" r="BE364">
        <v>55.5172409999999</v>
      </c>
      <c s="64" r="BF364">
        <v>23.7931029999999</v>
      </c>
      <c s="64" r="BG364">
        <v>220.0</v>
      </c>
      <c s="64" r="BH364">
        <v>99.1379309999999</v>
      </c>
      <c s="64" r="BI364">
        <v>0.0</v>
      </c>
      <c s="64" r="BJ364">
        <v>11.896552</v>
      </c>
      <c s="64" r="BK364">
        <v>3.965517</v>
      </c>
      <c s="64" r="BL364">
        <v>11.896552</v>
      </c>
      <c s="64" r="BM364">
        <v>3.965517</v>
      </c>
      <c s="64" r="BN364">
        <v>23.7931029999999</v>
      </c>
      <c s="64" r="BO364">
        <v>31.724138</v>
      </c>
      <c s="64" r="BP364">
        <v>11.896552</v>
      </c>
      <c s="64" r="BQ364">
        <v>87.2413789999999</v>
      </c>
      <c s="64" r="BR364">
        <v>3.965517</v>
      </c>
      <c s="64" r="BS364">
        <v>3.965517</v>
      </c>
      <c s="64" r="BT364">
        <v>0.0</v>
      </c>
      <c s="64" r="BU364">
        <v>7.931034</v>
      </c>
      <c s="64" r="BV364">
        <v>19.827586</v>
      </c>
      <c s="64" r="BW364">
        <v>15.862069</v>
      </c>
      <c s="64" r="BX364">
        <v>23.7931029999999</v>
      </c>
      <c s="64" r="BY364">
        <v>11.896552</v>
      </c>
      <c s="64" r="BZ364">
        <v>7.931034</v>
      </c>
      <c s="64" r="CA364">
        <v>0.0</v>
      </c>
      <c s="64" r="CB364">
        <v>0.0</v>
      </c>
      <c s="64" r="CC364">
        <v>0.0</v>
      </c>
      <c s="64" r="CD364">
        <v>0.0</v>
      </c>
      <c s="64" r="CE364">
        <v>0.0</v>
      </c>
      <c s="64" r="CF364">
        <v>3.965517</v>
      </c>
      <c s="64" r="CG364">
        <v>0.0</v>
      </c>
      <c s="64" r="CH364">
        <v>3.965517</v>
      </c>
      <c s="64" r="CI364">
        <v>107.068966</v>
      </c>
      <c s="64" r="CJ364">
        <v>0.0</v>
      </c>
      <c s="64" r="CK364">
        <v>15.862069</v>
      </c>
      <c s="64" r="CL364">
        <v>3.965517</v>
      </c>
      <c s="64" r="CM364">
        <v>19.827586</v>
      </c>
      <c s="64" r="CN364">
        <v>19.827586</v>
      </c>
      <c s="64" r="CO364">
        <v>23.7931029999999</v>
      </c>
      <c s="64" r="CP364">
        <v>3.965517</v>
      </c>
      <c s="64" r="CQ364">
        <v>19.827586</v>
      </c>
      <c s="64" r="CR364">
        <v>71.37931</v>
      </c>
      <c s="64" r="CS364">
        <v>3.965517</v>
      </c>
      <c s="64" r="CT364">
        <v>0.0</v>
      </c>
      <c s="64" r="CU364">
        <v>0.0</v>
      </c>
      <c s="64" r="CV364">
        <v>0.0</v>
      </c>
      <c s="64" r="CW364">
        <v>3.965517</v>
      </c>
      <c s="64" r="CX364">
        <v>11.896552</v>
      </c>
      <c s="64" r="CY364">
        <v>51.551724</v>
      </c>
      <c s="64" r="CZ364">
        <v>0.0</v>
      </c>
    </row>
    <row customHeight="1" r="365" ht="15.0">
      <c t="s" s="62" r="A365">
        <v>3924</v>
      </c>
      <c t="s" s="62" r="B365">
        <v>3925</v>
      </c>
      <c t="s" s="62" r="C365">
        <v>3926</v>
      </c>
      <c t="s" s="62" r="D365">
        <v>3927</v>
      </c>
      <c t="s" s="62" r="E365">
        <v>3928</v>
      </c>
      <c t="s" s="62" r="F365">
        <v>3929</v>
      </c>
      <c t="s" s="63" r="G365">
        <v>3930</v>
      </c>
      <c t="s" s="62" r="H365">
        <v>3931</v>
      </c>
      <c s="64" r="I365">
        <v>9594.0</v>
      </c>
      <c s="64" r="J365">
        <v>7235.0</v>
      </c>
      <c s="64" r="K365">
        <v>6341.0</v>
      </c>
      <c s="64" r="L365">
        <v>5243.0</v>
      </c>
      <c s="64" r="M365">
        <v>4984.0</v>
      </c>
      <c s="64" r="N365">
        <v>4572.0</v>
      </c>
      <c s="64" r="O365">
        <v>23.15</v>
      </c>
      <c s="64" r="P365">
        <v>1886.53221</v>
      </c>
      <c s="64" r="Q365">
        <v>1858.42133199999</v>
      </c>
      <c s="64" r="R365">
        <v>2157.43725099999</v>
      </c>
      <c s="64" r="S365">
        <v>1737.153511</v>
      </c>
      <c s="64" r="T365">
        <v>1141.763727</v>
      </c>
      <c s="64" r="U365">
        <v>812.691967999999</v>
      </c>
      <c s="64" r="V365">
        <v>1365.0</v>
      </c>
      <c s="64" r="W365">
        <v>1480.0</v>
      </c>
      <c s="64" r="X365">
        <v>1656.0</v>
      </c>
      <c s="64" r="Y365">
        <v>1242.0</v>
      </c>
      <c s="64" r="Z365">
        <v>932.0</v>
      </c>
      <c s="64" r="AA365">
        <v>560.0</v>
      </c>
      <c s="64" r="AB365">
        <v>4636.833453</v>
      </c>
      <c s="64" r="AC365">
        <v>969.487739</v>
      </c>
      <c s="64" r="AD365">
        <v>940.989790999999</v>
      </c>
      <c s="64" r="AE365">
        <v>1090.915498</v>
      </c>
      <c s="64" r="AF365">
        <v>826.166518</v>
      </c>
      <c s="64" r="AG365">
        <v>539.820269</v>
      </c>
      <c s="64" r="AH365">
        <v>246.312062999999</v>
      </c>
      <c s="64" r="AI365">
        <v>23.141576</v>
      </c>
      <c s="64" r="AJ365">
        <v>1260.454135</v>
      </c>
      <c s="64" r="AK365">
        <v>2817.314617</v>
      </c>
      <c s="64" r="AL365">
        <v>559.064701</v>
      </c>
      <c s="64" r="AM365">
        <v>4957.16654699999</v>
      </c>
      <c s="64" r="AN365">
        <v>917.044471</v>
      </c>
      <c s="64" r="AO365">
        <v>917.431542</v>
      </c>
      <c s="64" r="AP365">
        <v>1066.521753</v>
      </c>
      <c s="64" r="AQ365">
        <v>910.986992999999</v>
      </c>
      <c s="64" r="AR365">
        <v>601.943457999999</v>
      </c>
      <c s="64" r="AS365">
        <v>444.605992</v>
      </c>
      <c s="64" r="AT365">
        <v>98.632337</v>
      </c>
      <c s="64" r="AU365">
        <v>1190.369463</v>
      </c>
      <c s="64" r="AV365">
        <v>2890.381009</v>
      </c>
      <c s="64" r="AW365">
        <v>876.416074999999</v>
      </c>
      <c s="64" r="AX365">
        <v>7767.24353599999</v>
      </c>
      <c s="64" r="AY365">
        <v>33.934857</v>
      </c>
      <c s="64" r="AZ365">
        <v>321.310480999999</v>
      </c>
      <c s="64" r="BA365">
        <v>400.20292</v>
      </c>
      <c s="64" r="BB365">
        <v>1165.32627499999</v>
      </c>
      <c s="64" r="BC365">
        <v>1731.59579699999</v>
      </c>
      <c s="64" r="BD365">
        <v>1355.00088299999</v>
      </c>
      <c s="64" r="BE365">
        <v>1779.35553299999</v>
      </c>
      <c s="64" r="BF365">
        <v>980.51679</v>
      </c>
      <c s="64" r="BG365">
        <v>5818.0</v>
      </c>
      <c s="64" r="BH365">
        <v>3650.46454099999</v>
      </c>
      <c s="64" r="BI365">
        <v>22.623238</v>
      </c>
      <c s="64" r="BJ365">
        <v>234.358543999999</v>
      </c>
      <c s="64" r="BK365">
        <v>256.922414</v>
      </c>
      <c s="64" r="BL365">
        <v>584.433644999999</v>
      </c>
      <c s="64" r="BM365">
        <v>343.119106999999</v>
      </c>
      <c s="64" r="BN365">
        <v>1102.14520199999</v>
      </c>
      <c s="64" r="BO365">
        <v>745.987763999999</v>
      </c>
      <c s="64" r="BP365">
        <v>360.874626999999</v>
      </c>
      <c s="64" r="BQ365">
        <v>4116.77899499999</v>
      </c>
      <c s="64" r="BR365">
        <v>11.311619</v>
      </c>
      <c s="64" r="BS365">
        <v>86.951937</v>
      </c>
      <c s="64" r="BT365">
        <v>143.280506</v>
      </c>
      <c s="64" r="BU365">
        <v>580.89263</v>
      </c>
      <c s="64" r="BV365">
        <v>1388.476689</v>
      </c>
      <c s="64" r="BW365">
        <v>252.855681</v>
      </c>
      <c s="64" r="BX365">
        <v>1033.367769</v>
      </c>
      <c s="64" r="BY365">
        <v>619.642163999999</v>
      </c>
      <c s="64" r="BZ365">
        <v>1150.087585</v>
      </c>
      <c s="64" r="CA365">
        <v>0.0</v>
      </c>
      <c s="64" r="CB365">
        <v>15.6672449999999</v>
      </c>
      <c s="64" r="CC365">
        <v>26.393777</v>
      </c>
      <c s="64" r="CD365">
        <v>90.492951</v>
      </c>
      <c s="64" r="CE365">
        <v>252.626156</v>
      </c>
      <c s="64" r="CF365">
        <v>256.626220999999</v>
      </c>
      <c s="64" r="CG365">
        <v>0.0</v>
      </c>
      <c s="64" r="CH365">
        <v>508.281233999999</v>
      </c>
      <c s="64" r="CI365">
        <v>4098.24892999999</v>
      </c>
      <c s="64" r="CJ365">
        <v>18.852698</v>
      </c>
      <c s="64" r="CK365">
        <v>249.085141999999</v>
      </c>
      <c s="64" r="CL365">
        <v>328.266474</v>
      </c>
      <c s="64" r="CM365">
        <v>976.799293</v>
      </c>
      <c s="64" r="CN365">
        <v>1290.442659</v>
      </c>
      <c s="64" r="CO365">
        <v>973.946854</v>
      </c>
      <c s="64" r="CP365">
        <v>3.77054</v>
      </c>
      <c s="64" r="CQ365">
        <v>257.085270999999</v>
      </c>
      <c s="64" r="CR365">
        <v>2518.907021</v>
      </c>
      <c s="64" r="CS365">
        <v>15.082159</v>
      </c>
      <c s="64" r="CT365">
        <v>56.558095</v>
      </c>
      <c s="64" r="CU365">
        <v>45.5426689999999</v>
      </c>
      <c s="64" r="CV365">
        <v>98.0340309999999</v>
      </c>
      <c s="64" r="CW365">
        <v>188.526982</v>
      </c>
      <c s="64" r="CX365">
        <v>124.427808</v>
      </c>
      <c s="64" r="CY365">
        <v>1775.58499299999</v>
      </c>
      <c s="64" r="CZ365">
        <v>215.150285</v>
      </c>
    </row>
    <row customHeight="1" r="366" ht="15.0">
      <c t="s" s="62" r="A366">
        <v>3932</v>
      </c>
      <c t="s" s="62" r="B366">
        <v>3933</v>
      </c>
      <c t="s" s="62" r="C366">
        <v>3934</v>
      </c>
      <c t="s" s="62" r="D366">
        <v>3935</v>
      </c>
      <c t="s" s="62" r="E366">
        <v>3936</v>
      </c>
      <c t="s" s="62" r="F366">
        <v>3937</v>
      </c>
      <c t="s" s="63" r="G366">
        <v>3938</v>
      </c>
      <c t="s" s="62" r="H366">
        <v>3939</v>
      </c>
      <c s="64" r="I366">
        <v>403.0</v>
      </c>
      <c s="64" r="J366">
        <v>389.0</v>
      </c>
      <c s="64" r="K366">
        <v>421.0</v>
      </c>
      <c s="64" r="L366">
        <v>392.0</v>
      </c>
      <c s="64" r="M366">
        <v>411.0</v>
      </c>
      <c s="64" r="N366">
        <v>470.0</v>
      </c>
      <c s="64" r="O366">
        <v>10.0</v>
      </c>
      <c s="64" r="P366">
        <v>59.0</v>
      </c>
      <c s="64" r="Q366">
        <v>71.0</v>
      </c>
      <c s="64" r="R366">
        <v>68.0</v>
      </c>
      <c s="64" r="S366">
        <v>102.0</v>
      </c>
      <c s="64" r="T366">
        <v>55.0</v>
      </c>
      <c s="64" r="U366">
        <v>48.0</v>
      </c>
      <c s="64" r="V366">
        <v>64.0</v>
      </c>
      <c s="64" r="W366">
        <v>53.0</v>
      </c>
      <c s="64" r="X366">
        <v>100.0</v>
      </c>
      <c s="64" r="Y366">
        <v>70.0</v>
      </c>
      <c s="64" r="Z366">
        <v>70.0</v>
      </c>
      <c s="64" r="AA366">
        <v>32.0</v>
      </c>
      <c s="64" r="AB366">
        <v>199.0</v>
      </c>
      <c s="64" r="AC366">
        <v>25.0</v>
      </c>
      <c s="64" r="AD366">
        <v>39.0</v>
      </c>
      <c s="64" r="AE366">
        <v>36.0</v>
      </c>
      <c s="64" r="AF366">
        <v>48.0</v>
      </c>
      <c s="64" r="AG366">
        <v>25.0</v>
      </c>
      <c s="64" r="AH366">
        <v>26.0</v>
      </c>
      <c s="64" r="AI366">
        <v>0.0</v>
      </c>
      <c s="64" r="AJ366">
        <v>35.0</v>
      </c>
      <c s="64" r="AK366">
        <v>127.0</v>
      </c>
      <c s="64" r="AL366">
        <v>37.0</v>
      </c>
      <c s="64" r="AM366">
        <v>204.0</v>
      </c>
      <c s="64" r="AN366">
        <v>34.0</v>
      </c>
      <c s="64" r="AO366">
        <v>32.0</v>
      </c>
      <c s="64" r="AP366">
        <v>32.0</v>
      </c>
      <c s="64" r="AQ366">
        <v>54.0</v>
      </c>
      <c s="64" r="AR366">
        <v>30.0</v>
      </c>
      <c s="64" r="AS366">
        <v>22.0</v>
      </c>
      <c s="64" r="AT366">
        <v>0.0</v>
      </c>
      <c s="64" r="AU366">
        <v>40.0</v>
      </c>
      <c s="64" r="AV366">
        <v>122.0</v>
      </c>
      <c s="64" r="AW366">
        <v>42.0</v>
      </c>
      <c s="64" r="AX366">
        <v>324.0</v>
      </c>
      <c s="64" r="AY366">
        <v>32.0</v>
      </c>
      <c s="64" r="AZ366">
        <v>4.0</v>
      </c>
      <c s="64" r="BA366">
        <v>20.0</v>
      </c>
      <c s="64" r="BB366">
        <v>48.0</v>
      </c>
      <c s="64" r="BC366">
        <v>36.0</v>
      </c>
      <c s="64" r="BD366">
        <v>44.0</v>
      </c>
      <c s="64" r="BE366">
        <v>96.0</v>
      </c>
      <c s="64" r="BF366">
        <v>44.0</v>
      </c>
      <c s="64" r="BG366">
        <v>312.0</v>
      </c>
      <c s="64" r="BH366">
        <v>172.0</v>
      </c>
      <c s="64" r="BI366">
        <v>28.0</v>
      </c>
      <c s="64" r="BJ366">
        <v>4.0</v>
      </c>
      <c s="64" r="BK366">
        <v>8.0</v>
      </c>
      <c s="64" r="BL366">
        <v>20.0</v>
      </c>
      <c s="64" r="BM366">
        <v>4.0</v>
      </c>
      <c s="64" r="BN366">
        <v>28.0</v>
      </c>
      <c s="64" r="BO366">
        <v>60.0</v>
      </c>
      <c s="64" r="BP366">
        <v>20.0</v>
      </c>
      <c s="64" r="BQ366">
        <v>152.0</v>
      </c>
      <c s="64" r="BR366">
        <v>4.0</v>
      </c>
      <c s="64" r="BS366">
        <v>0.0</v>
      </c>
      <c s="64" r="BT366">
        <v>12.0</v>
      </c>
      <c s="64" r="BU366">
        <v>28.0</v>
      </c>
      <c s="64" r="BV366">
        <v>32.0</v>
      </c>
      <c s="64" r="BW366">
        <v>16.0</v>
      </c>
      <c s="64" r="BX366">
        <v>36.0</v>
      </c>
      <c s="64" r="BY366">
        <v>24.0</v>
      </c>
      <c s="64" r="BZ366">
        <v>32.0</v>
      </c>
      <c s="64" r="CA366">
        <v>4.0</v>
      </c>
      <c s="64" r="CB366">
        <v>0.0</v>
      </c>
      <c s="64" r="CC366">
        <v>0.0</v>
      </c>
      <c s="64" r="CD366">
        <v>4.0</v>
      </c>
      <c s="64" r="CE366">
        <v>0.0</v>
      </c>
      <c s="64" r="CF366">
        <v>4.0</v>
      </c>
      <c s="64" r="CG366">
        <v>0.0</v>
      </c>
      <c s="64" r="CH366">
        <v>20.0</v>
      </c>
      <c s="64" r="CI366">
        <v>156.0</v>
      </c>
      <c s="64" r="CJ366">
        <v>20.0</v>
      </c>
      <c s="64" r="CK366">
        <v>4.0</v>
      </c>
      <c s="64" r="CL366">
        <v>20.0</v>
      </c>
      <c s="64" r="CM366">
        <v>40.0</v>
      </c>
      <c s="64" r="CN366">
        <v>24.0</v>
      </c>
      <c s="64" r="CO366">
        <v>36.0</v>
      </c>
      <c s="64" r="CP366">
        <v>0.0</v>
      </c>
      <c s="64" r="CQ366">
        <v>12.0</v>
      </c>
      <c s="64" r="CR366">
        <v>136.0</v>
      </c>
      <c s="64" r="CS366">
        <v>8.0</v>
      </c>
      <c s="64" r="CT366">
        <v>0.0</v>
      </c>
      <c s="64" r="CU366">
        <v>0.0</v>
      </c>
      <c s="64" r="CV366">
        <v>4.0</v>
      </c>
      <c s="64" r="CW366">
        <v>12.0</v>
      </c>
      <c s="64" r="CX366">
        <v>4.0</v>
      </c>
      <c s="64" r="CY366">
        <v>96.0</v>
      </c>
      <c s="64" r="CZ366">
        <v>12.0</v>
      </c>
    </row>
    <row customHeight="1" r="367" ht="15.0">
      <c t="s" s="62" r="A367">
        <v>3940</v>
      </c>
      <c t="s" s="62" r="B367">
        <v>3941</v>
      </c>
      <c t="s" s="62" r="C367">
        <v>3942</v>
      </c>
      <c t="s" s="62" r="D367">
        <v>3943</v>
      </c>
      <c t="s" s="62" r="E367">
        <v>3944</v>
      </c>
      <c t="s" s="62" r="F367">
        <v>3945</v>
      </c>
      <c t="s" s="63" r="G367">
        <v>3946</v>
      </c>
      <c t="s" s="62" r="H367">
        <v>3947</v>
      </c>
      <c s="64" r="I367">
        <v>689.0</v>
      </c>
      <c s="64" r="J367">
        <v>687.0</v>
      </c>
      <c s="64" r="K367">
        <v>667.0</v>
      </c>
      <c s="64" r="L367">
        <v>607.0</v>
      </c>
      <c s="64" r="M367">
        <v>583.0</v>
      </c>
      <c s="64" r="N367">
        <v>532.0</v>
      </c>
      <c s="64" r="O367">
        <v>10.25</v>
      </c>
      <c s="64" r="P367">
        <v>124.309091</v>
      </c>
      <c s="64" r="Q367">
        <v>76.127273</v>
      </c>
      <c s="64" r="R367">
        <v>120.454545</v>
      </c>
      <c s="64" r="S367">
        <v>157.072726999999</v>
      </c>
      <c s="64" r="T367">
        <v>135.872727</v>
      </c>
      <c s="64" r="U367">
        <v>75.1636359999999</v>
      </c>
      <c s="64" r="V367">
        <v>127.0</v>
      </c>
      <c s="64" r="W367">
        <v>107.0</v>
      </c>
      <c s="64" r="X367">
        <v>150.0</v>
      </c>
      <c s="64" r="Y367">
        <v>125.0</v>
      </c>
      <c s="64" r="Z367">
        <v>135.0</v>
      </c>
      <c s="64" r="AA367">
        <v>43.0</v>
      </c>
      <c s="64" r="AB367">
        <v>325.709091</v>
      </c>
      <c s="64" r="AC367">
        <v>60.709091</v>
      </c>
      <c s="64" r="AD367">
        <v>34.6909089999999</v>
      </c>
      <c s="64" r="AE367">
        <v>63.6</v>
      </c>
      <c s="64" r="AF367">
        <v>74.2</v>
      </c>
      <c s="64" r="AG367">
        <v>63.6</v>
      </c>
      <c s="64" r="AH367">
        <v>27.9454549999999</v>
      </c>
      <c s="64" r="AI367">
        <v>0.963636</v>
      </c>
      <c s="64" r="AJ367">
        <v>72.272727</v>
      </c>
      <c s="64" r="AK367">
        <v>190.8</v>
      </c>
      <c s="64" r="AL367">
        <v>62.636364</v>
      </c>
      <c s="64" r="AM367">
        <v>363.290909</v>
      </c>
      <c s="64" r="AN367">
        <v>63.6</v>
      </c>
      <c s="64" r="AO367">
        <v>41.4363639999999</v>
      </c>
      <c s="64" r="AP367">
        <v>56.854545</v>
      </c>
      <c s="64" r="AQ367">
        <v>82.8727269999999</v>
      </c>
      <c s="64" r="AR367">
        <v>72.272727</v>
      </c>
      <c s="64" r="AS367">
        <v>43.363636</v>
      </c>
      <c s="64" r="AT367">
        <v>2.890909</v>
      </c>
      <c s="64" r="AU367">
        <v>78.054545</v>
      </c>
      <c s="64" r="AV367">
        <v>205.254545</v>
      </c>
      <c s="64" r="AW367">
        <v>79.981818</v>
      </c>
      <c s="64" r="AX367">
        <v>562.763636</v>
      </c>
      <c s="64" r="AY367">
        <v>19.272727</v>
      </c>
      <c s="64" r="AZ367">
        <v>30.836364</v>
      </c>
      <c s="64" r="BA367">
        <v>26.981818</v>
      </c>
      <c s="64" r="BB367">
        <v>92.5090909999999</v>
      </c>
      <c s="64" r="BC367">
        <v>92.5090909999999</v>
      </c>
      <c s="64" r="BD367">
        <v>57.818182</v>
      </c>
      <c s="64" r="BE367">
        <v>200.436364</v>
      </c>
      <c s="64" r="BF367">
        <v>42.4</v>
      </c>
      <c s="64" r="BG367">
        <v>556.0</v>
      </c>
      <c s="64" r="BH367">
        <v>265.963636</v>
      </c>
      <c s="64" r="BI367">
        <v>15.418182</v>
      </c>
      <c s="64" r="BJ367">
        <v>19.272727</v>
      </c>
      <c s="64" r="BK367">
        <v>11.563636</v>
      </c>
      <c s="64" r="BL367">
        <v>50.1090909999999</v>
      </c>
      <c s="64" r="BM367">
        <v>19.272727</v>
      </c>
      <c s="64" r="BN367">
        <v>50.1090909999999</v>
      </c>
      <c s="64" r="BO367">
        <v>100.218182</v>
      </c>
      <c s="64" r="BP367">
        <v>0.0</v>
      </c>
      <c s="64" r="BQ367">
        <v>296.8</v>
      </c>
      <c s="64" r="BR367">
        <v>3.85454499999999</v>
      </c>
      <c s="64" r="BS367">
        <v>11.563636</v>
      </c>
      <c s="64" r="BT367">
        <v>15.418182</v>
      </c>
      <c s="64" r="BU367">
        <v>42.4</v>
      </c>
      <c s="64" r="BV367">
        <v>73.2363639999999</v>
      </c>
      <c s="64" r="BW367">
        <v>7.70909099999999</v>
      </c>
      <c s="64" r="BX367">
        <v>100.218182</v>
      </c>
      <c s="64" r="BY367">
        <v>42.4</v>
      </c>
      <c s="64" r="BZ367">
        <v>42.4</v>
      </c>
      <c s="64" r="CA367">
        <v>0.0</v>
      </c>
      <c s="64" r="CB367">
        <v>0.0</v>
      </c>
      <c s="64" r="CC367">
        <v>0.0</v>
      </c>
      <c s="64" r="CD367">
        <v>11.563636</v>
      </c>
      <c s="64" r="CE367">
        <v>7.70909099999999</v>
      </c>
      <c s="64" r="CF367">
        <v>11.563636</v>
      </c>
      <c s="64" r="CG367">
        <v>0.0</v>
      </c>
      <c s="64" r="CH367">
        <v>11.563636</v>
      </c>
      <c s="64" r="CI367">
        <v>258.254545</v>
      </c>
      <c s="64" r="CJ367">
        <v>19.272727</v>
      </c>
      <c s="64" r="CK367">
        <v>26.981818</v>
      </c>
      <c s="64" r="CL367">
        <v>23.1272729999999</v>
      </c>
      <c s="64" r="CM367">
        <v>61.672727</v>
      </c>
      <c s="64" r="CN367">
        <v>69.3818179999999</v>
      </c>
      <c s="64" r="CO367">
        <v>38.5454549999999</v>
      </c>
      <c s="64" r="CP367">
        <v>0.0</v>
      </c>
      <c s="64" r="CQ367">
        <v>19.272727</v>
      </c>
      <c s="64" r="CR367">
        <v>262.109090999999</v>
      </c>
      <c s="64" r="CS367">
        <v>0.0</v>
      </c>
      <c s="64" r="CT367">
        <v>3.85454499999999</v>
      </c>
      <c s="64" r="CU367">
        <v>3.85454499999999</v>
      </c>
      <c s="64" r="CV367">
        <v>19.272727</v>
      </c>
      <c s="64" r="CW367">
        <v>15.418182</v>
      </c>
      <c s="64" r="CX367">
        <v>7.70909099999999</v>
      </c>
      <c s="64" r="CY367">
        <v>200.436364</v>
      </c>
      <c s="64" r="CZ367">
        <v>11.563636</v>
      </c>
    </row>
    <row customHeight="1" r="368" ht="15.0">
      <c t="s" s="62" r="A368">
        <v>3948</v>
      </c>
      <c t="s" s="62" r="B368">
        <v>3949</v>
      </c>
      <c t="s" s="62" r="C368">
        <v>3950</v>
      </c>
      <c t="s" s="62" r="D368">
        <v>3951</v>
      </c>
      <c t="s" s="62" r="E368">
        <v>3952</v>
      </c>
      <c t="s" s="62" r="F368">
        <v>3953</v>
      </c>
      <c t="s" s="63" r="G368">
        <v>3954</v>
      </c>
      <c t="s" s="62" r="H368">
        <v>3955</v>
      </c>
      <c s="64" r="I368">
        <v>572.0</v>
      </c>
      <c s="64" r="J368">
        <v>564.0</v>
      </c>
      <c s="64" r="K368">
        <v>547.0</v>
      </c>
      <c s="64" r="L368">
        <v>584.0</v>
      </c>
      <c s="64" r="M368">
        <v>442.0</v>
      </c>
      <c s="64" r="N368">
        <v>562.0</v>
      </c>
      <c s="64" r="O368">
        <v>11.65</v>
      </c>
      <c s="64" r="P368">
        <v>95.3434369999999</v>
      </c>
      <c s="64" r="Q368">
        <v>80.1139029999999</v>
      </c>
      <c s="64" r="R368">
        <v>124.742746</v>
      </c>
      <c s="64" r="S368">
        <v>146.042876</v>
      </c>
      <c s="64" r="T368">
        <v>87.213946</v>
      </c>
      <c s="64" r="U368">
        <v>38.543092</v>
      </c>
      <c s="64" r="V368">
        <v>108.0</v>
      </c>
      <c s="64" r="W368">
        <v>100.0</v>
      </c>
      <c s="64" r="X368">
        <v>146.0</v>
      </c>
      <c s="64" r="Y368">
        <v>88.0</v>
      </c>
      <c s="64" r="Z368">
        <v>82.0</v>
      </c>
      <c s="64" r="AA368">
        <v>40.0</v>
      </c>
      <c s="64" r="AB368">
        <v>289.058032</v>
      </c>
      <c s="64" r="AC368">
        <v>46.6574269999999</v>
      </c>
      <c s="64" r="AD368">
        <v>43.6145509999999</v>
      </c>
      <c s="64" r="AE368">
        <v>65.9289729999999</v>
      </c>
      <c s="64" r="AF368">
        <v>78.100475</v>
      </c>
      <c s="64" r="AG368">
        <v>39.5422269999999</v>
      </c>
      <c s="64" r="AH368">
        <v>14.200086</v>
      </c>
      <c s="64" r="AI368">
        <v>1.014292</v>
      </c>
      <c s="64" r="AJ368">
        <v>66.9432649999999</v>
      </c>
      <c s="64" r="AK368">
        <v>191.686011</v>
      </c>
      <c s="64" r="AL368">
        <v>30.428757</v>
      </c>
      <c s="64" r="AM368">
        <v>282.941967999999</v>
      </c>
      <c s="64" r="AN368">
        <v>48.686011</v>
      </c>
      <c s="64" r="AO368">
        <v>36.499352</v>
      </c>
      <c s="64" r="AP368">
        <v>58.8137729999999</v>
      </c>
      <c s="64" r="AQ368">
        <v>67.9424</v>
      </c>
      <c s="64" r="AR368">
        <v>47.671719</v>
      </c>
      <c s="64" r="AS368">
        <v>23.328713</v>
      </c>
      <c s="64" r="AT368">
        <v>0.0</v>
      </c>
      <c s="64" r="AU368">
        <v>65.9289729999999</v>
      </c>
      <c s="64" r="AV368">
        <v>175.427028</v>
      </c>
      <c s="64" r="AW368">
        <v>41.5859669999999</v>
      </c>
      <c s="64" r="AX368">
        <v>478.503272999999</v>
      </c>
      <c s="64" r="AY368">
        <v>44.628843</v>
      </c>
      <c s="64" r="AZ368">
        <v>8.05371099999999</v>
      </c>
      <c s="64" r="BA368">
        <v>12.171503</v>
      </c>
      <c s="64" r="BB368">
        <v>52.743178</v>
      </c>
      <c s="64" r="BC368">
        <v>73.0290159999999</v>
      </c>
      <c s="64" r="BD368">
        <v>117.657859</v>
      </c>
      <c s="64" r="BE368">
        <v>117.657859</v>
      </c>
      <c s="64" r="BF368">
        <v>52.5613049999999</v>
      </c>
      <c s="64" r="BG368">
        <v>452.0</v>
      </c>
      <c s="64" r="BH368">
        <v>235.255092999999</v>
      </c>
      <c s="64" r="BI368">
        <v>24.343005</v>
      </c>
      <c s="64" r="BJ368">
        <v>8.05371099999999</v>
      </c>
      <c s="64" r="BK368">
        <v>4.05716799999999</v>
      </c>
      <c s="64" r="BL368">
        <v>36.5145079999999</v>
      </c>
      <c s="64" r="BM368">
        <v>0.0</v>
      </c>
      <c s="64" r="BN368">
        <v>85.200519</v>
      </c>
      <c s="64" r="BO368">
        <v>64.914681</v>
      </c>
      <c s="64" r="BP368">
        <v>12.171503</v>
      </c>
      <c s="64" r="BQ368">
        <v>243.248178999999</v>
      </c>
      <c s="64" r="BR368">
        <v>20.2858379999999</v>
      </c>
      <c s="64" r="BS368">
        <v>0.0</v>
      </c>
      <c s="64" r="BT368">
        <v>8.114335</v>
      </c>
      <c s="64" r="BU368">
        <v>16.22867</v>
      </c>
      <c s="64" r="BV368">
        <v>73.0290159999999</v>
      </c>
      <c s="64" r="BW368">
        <v>32.45734</v>
      </c>
      <c s="64" r="BX368">
        <v>52.743178</v>
      </c>
      <c s="64" r="BY368">
        <v>40.389802</v>
      </c>
      <c s="64" r="BZ368">
        <v>40.5716749999999</v>
      </c>
      <c s="64" r="CA368">
        <v>0.0</v>
      </c>
      <c s="64" r="CB368">
        <v>0.0</v>
      </c>
      <c s="64" r="CC368">
        <v>0.0</v>
      </c>
      <c s="64" r="CD368">
        <v>0.0</v>
      </c>
      <c s="64" r="CE368">
        <v>8.114335</v>
      </c>
      <c s="64" r="CF368">
        <v>16.22867</v>
      </c>
      <c s="64" r="CG368">
        <v>0.0</v>
      </c>
      <c s="64" r="CH368">
        <v>16.22867</v>
      </c>
      <c s="64" r="CI368">
        <v>259.537473999999</v>
      </c>
      <c s="64" r="CJ368">
        <v>32.45734</v>
      </c>
      <c s="64" r="CK368">
        <v>4.05716799999999</v>
      </c>
      <c s="64" r="CL368">
        <v>8.114335</v>
      </c>
      <c s="64" r="CM368">
        <v>48.686011</v>
      </c>
      <c s="64" r="CN368">
        <v>64.914681</v>
      </c>
      <c s="64" r="CO368">
        <v>85.200519</v>
      </c>
      <c s="64" r="CP368">
        <v>0.0</v>
      </c>
      <c s="64" r="CQ368">
        <v>16.1074209999999</v>
      </c>
      <c s="64" r="CR368">
        <v>178.394123</v>
      </c>
      <c s="64" r="CS368">
        <v>12.171503</v>
      </c>
      <c s="64" r="CT368">
        <v>3.996543</v>
      </c>
      <c s="64" r="CU368">
        <v>4.05716799999999</v>
      </c>
      <c s="64" r="CV368">
        <v>4.05716799999999</v>
      </c>
      <c s="64" r="CW368">
        <v>0.0</v>
      </c>
      <c s="64" r="CX368">
        <v>16.22867</v>
      </c>
      <c s="64" r="CY368">
        <v>117.657859</v>
      </c>
      <c s="64" r="CZ368">
        <v>20.225213</v>
      </c>
    </row>
    <row customHeight="1" r="369" ht="15.0">
      <c t="s" s="62" r="A369">
        <v>3956</v>
      </c>
      <c t="s" s="62" r="B369">
        <v>3957</v>
      </c>
      <c t="s" s="62" r="C369">
        <v>3958</v>
      </c>
      <c t="s" s="62" r="D369">
        <v>3959</v>
      </c>
      <c t="s" s="62" r="E369">
        <v>3960</v>
      </c>
      <c t="s" s="62" r="F369">
        <v>3961</v>
      </c>
      <c t="s" s="63" r="G369">
        <v>3962</v>
      </c>
      <c t="s" s="62" r="H369">
        <v>3963</v>
      </c>
      <c s="64" r="I369">
        <v>409.0</v>
      </c>
      <c s="64" r="J369">
        <v>285.0</v>
      </c>
      <c s="64" r="K369">
        <v>296.0</v>
      </c>
      <c s="64" r="L369">
        <v>341.0</v>
      </c>
      <c s="64" r="M369">
        <v>247.0</v>
      </c>
      <c s="64" r="N369">
        <v>244.0</v>
      </c>
      <c s="64" r="O369">
        <v>0.2</v>
      </c>
      <c s="64" r="P369">
        <v>68.1748829999999</v>
      </c>
      <c s="64" r="Q369">
        <v>90.2006149999999</v>
      </c>
      <c s="64" r="R369">
        <v>83.907549</v>
      </c>
      <c s="64" r="S369">
        <v>84.907093</v>
      </c>
      <c s="64" r="T369">
        <v>61.8818169999999</v>
      </c>
      <c s="64" r="U369">
        <v>19.9280429999999</v>
      </c>
      <c s="64" r="V369">
        <v>51.0</v>
      </c>
      <c s="64" r="W369">
        <v>48.0</v>
      </c>
      <c s="64" r="X369">
        <v>77.0</v>
      </c>
      <c s="64" r="Y369">
        <v>52.0</v>
      </c>
      <c s="64" r="Z369">
        <v>36.0</v>
      </c>
      <c s="64" r="AA369">
        <v>21.0</v>
      </c>
      <c s="64" r="AB369">
        <v>201.328816999999</v>
      </c>
      <c s="64" r="AC369">
        <v>40.90493</v>
      </c>
      <c s="64" r="AD369">
        <v>40.90493</v>
      </c>
      <c s="64" r="AE369">
        <v>45.100307</v>
      </c>
      <c s="64" r="AF369">
        <v>38.757941</v>
      </c>
      <c s="64" r="AG369">
        <v>30.4164859999999</v>
      </c>
      <c s="64" r="AH369">
        <v>5.24422199999999</v>
      </c>
      <c s="64" r="AI369">
        <v>0.0</v>
      </c>
      <c s="64" r="AJ369">
        <v>49.2956849999999</v>
      </c>
      <c s="64" r="AK369">
        <v>126.860867</v>
      </c>
      <c s="64" r="AL369">
        <v>25.1722649999999</v>
      </c>
      <c s="64" r="AM369">
        <v>207.671183</v>
      </c>
      <c s="64" r="AN369">
        <v>27.269953</v>
      </c>
      <c s="64" r="AO369">
        <v>49.2956849999999</v>
      </c>
      <c s="64" r="AP369">
        <v>38.8072409999999</v>
      </c>
      <c s="64" r="AQ369">
        <v>46.149152</v>
      </c>
      <c s="64" r="AR369">
        <v>31.4653309999999</v>
      </c>
      <c s="64" r="AS369">
        <v>11.537288</v>
      </c>
      <c s="64" r="AT369">
        <v>3.14653299999999</v>
      </c>
      <c s="64" r="AU369">
        <v>46.149152</v>
      </c>
      <c s="64" r="AV369">
        <v>129.007856</v>
      </c>
      <c s="64" r="AW369">
        <v>32.514175</v>
      </c>
      <c s="64" r="AX369">
        <v>323.044062999999</v>
      </c>
      <c s="64" r="AY369">
        <v>0.0</v>
      </c>
      <c s="64" r="AZ369">
        <v>4.19537699999999</v>
      </c>
      <c s="64" r="BA369">
        <v>20.976887</v>
      </c>
      <c s="64" r="BB369">
        <v>46.149152</v>
      </c>
      <c s="64" r="BC369">
        <v>83.907549</v>
      </c>
      <c s="64" r="BD369">
        <v>58.735284</v>
      </c>
      <c s="64" r="BE369">
        <v>67.126039</v>
      </c>
      <c s="64" r="BF369">
        <v>41.953774</v>
      </c>
      <c s="64" r="BG369">
        <v>216.0</v>
      </c>
      <c s="64" r="BH369">
        <v>172.010475</v>
      </c>
      <c s="64" r="BI369">
        <v>0.0</v>
      </c>
      <c s="64" r="BJ369">
        <v>4.19537699999999</v>
      </c>
      <c s="64" r="BK369">
        <v>12.5861319999999</v>
      </c>
      <c s="64" r="BL369">
        <v>29.367642</v>
      </c>
      <c s="64" r="BM369">
        <v>20.976887</v>
      </c>
      <c s="64" r="BN369">
        <v>54.5399069999999</v>
      </c>
      <c s="64" r="BO369">
        <v>41.953774</v>
      </c>
      <c s="64" r="BP369">
        <v>8.390755</v>
      </c>
      <c s="64" r="BQ369">
        <v>151.033588</v>
      </c>
      <c s="64" r="BR369">
        <v>0.0</v>
      </c>
      <c s="64" r="BS369">
        <v>0.0</v>
      </c>
      <c s="64" r="BT369">
        <v>8.390755</v>
      </c>
      <c s="64" r="BU369">
        <v>16.78151</v>
      </c>
      <c s="64" r="BV369">
        <v>62.9306619999999</v>
      </c>
      <c s="64" r="BW369">
        <v>4.19537699999999</v>
      </c>
      <c s="64" r="BX369">
        <v>25.1722649999999</v>
      </c>
      <c s="64" r="BY369">
        <v>33.5630189999999</v>
      </c>
      <c s="64" r="BZ369">
        <v>37.758397</v>
      </c>
      <c s="64" r="CA369">
        <v>0.0</v>
      </c>
      <c s="64" r="CB369">
        <v>0.0</v>
      </c>
      <c s="64" r="CC369">
        <v>0.0</v>
      </c>
      <c s="64" r="CD369">
        <v>4.19537699999999</v>
      </c>
      <c s="64" r="CE369">
        <v>16.78151</v>
      </c>
      <c s="64" r="CF369">
        <v>8.390755</v>
      </c>
      <c s="64" r="CG369">
        <v>0.0</v>
      </c>
      <c s="64" r="CH369">
        <v>8.390755</v>
      </c>
      <c s="64" r="CI369">
        <v>188.791985</v>
      </c>
      <c s="64" r="CJ369">
        <v>0.0</v>
      </c>
      <c s="64" r="CK369">
        <v>4.19537699999999</v>
      </c>
      <c s="64" r="CL369">
        <v>16.78151</v>
      </c>
      <c s="64" r="CM369">
        <v>37.758397</v>
      </c>
      <c s="64" r="CN369">
        <v>62.9306619999999</v>
      </c>
      <c s="64" r="CO369">
        <v>46.149152</v>
      </c>
      <c s="64" r="CP369">
        <v>0.0</v>
      </c>
      <c s="64" r="CQ369">
        <v>20.976887</v>
      </c>
      <c s="64" r="CR369">
        <v>96.4936809999999</v>
      </c>
      <c s="64" r="CS369">
        <v>0.0</v>
      </c>
      <c s="64" r="CT369">
        <v>0.0</v>
      </c>
      <c s="64" r="CU369">
        <v>4.19537699999999</v>
      </c>
      <c s="64" r="CV369">
        <v>4.19537699999999</v>
      </c>
      <c s="64" r="CW369">
        <v>4.19537699999999</v>
      </c>
      <c s="64" r="CX369">
        <v>4.19537699999999</v>
      </c>
      <c s="64" r="CY369">
        <v>67.126039</v>
      </c>
      <c s="64" r="CZ369">
        <v>12.5861319999999</v>
      </c>
    </row>
    <row customHeight="1" r="370" ht="15.0">
      <c t="s" s="62" r="A370">
        <v>3964</v>
      </c>
      <c t="s" s="62" r="B370">
        <v>3965</v>
      </c>
      <c t="s" s="62" r="C370">
        <v>3966</v>
      </c>
      <c t="s" s="62" r="D370">
        <v>3967</v>
      </c>
      <c t="s" s="62" r="E370">
        <v>3968</v>
      </c>
      <c t="s" s="62" r="F370">
        <v>3969</v>
      </c>
      <c t="s" s="63" r="G370">
        <v>3970</v>
      </c>
      <c t="s" s="62" r="H370">
        <v>3971</v>
      </c>
      <c s="64" r="I370">
        <v>85.0</v>
      </c>
      <c s="64" r="J370">
        <v>77.0</v>
      </c>
      <c s="64" r="K370">
        <v>92.0</v>
      </c>
      <c s="64" r="L370">
        <v>100.0</v>
      </c>
      <c s="64" r="M370">
        <v>88.0</v>
      </c>
      <c s="64" r="N370">
        <v>122.0</v>
      </c>
      <c s="64" r="O370">
        <v>6.85</v>
      </c>
      <c s="64" r="P370">
        <v>14.539474</v>
      </c>
      <c s="64" r="Q370">
        <v>14.539474</v>
      </c>
      <c s="64" r="R370">
        <v>17.8947369999999</v>
      </c>
      <c s="64" r="S370">
        <v>16.776316</v>
      </c>
      <c s="64" r="T370">
        <v>14.539474</v>
      </c>
      <c s="64" r="U370">
        <v>6.71052599999999</v>
      </c>
      <c s="64" r="V370">
        <v>12.0</v>
      </c>
      <c s="64" r="W370">
        <v>17.0</v>
      </c>
      <c s="64" r="X370">
        <v>13.0</v>
      </c>
      <c s="64" r="Y370">
        <v>19.0</v>
      </c>
      <c s="64" r="Z370">
        <v>10.0</v>
      </c>
      <c s="64" r="AA370">
        <v>6.0</v>
      </c>
      <c s="64" r="AB370">
        <v>39.1447369999999</v>
      </c>
      <c s="64" r="AC370">
        <v>4.473684</v>
      </c>
      <c s="64" r="AD370">
        <v>7.828947</v>
      </c>
      <c s="64" r="AE370">
        <v>7.828947</v>
      </c>
      <c s="64" r="AF370">
        <v>7.828947</v>
      </c>
      <c s="64" r="AG370">
        <v>6.71052599999999</v>
      </c>
      <c s="64" r="AH370">
        <v>4.473684</v>
      </c>
      <c s="64" r="AI370">
        <v>0.0</v>
      </c>
      <c s="64" r="AJ370">
        <v>5.592105</v>
      </c>
      <c s="64" r="AK370">
        <v>23.4868419999999</v>
      </c>
      <c s="64" r="AL370">
        <v>10.065789</v>
      </c>
      <c s="64" r="AM370">
        <v>45.855263</v>
      </c>
      <c s="64" r="AN370">
        <v>10.065789</v>
      </c>
      <c s="64" r="AO370">
        <v>6.71052599999999</v>
      </c>
      <c s="64" r="AP370">
        <v>10.065789</v>
      </c>
      <c s="64" r="AQ370">
        <v>8.947368</v>
      </c>
      <c s="64" r="AR370">
        <v>7.828947</v>
      </c>
      <c s="64" r="AS370">
        <v>2.236842</v>
      </c>
      <c s="64" r="AT370">
        <v>0.0</v>
      </c>
      <c s="64" r="AU370">
        <v>14.539474</v>
      </c>
      <c s="64" r="AV370">
        <v>23.4868419999999</v>
      </c>
      <c s="64" r="AW370">
        <v>7.828947</v>
      </c>
      <c s="64" r="AX370">
        <v>62.631579</v>
      </c>
      <c s="64" r="AY370">
        <v>4.473684</v>
      </c>
      <c s="64" r="AZ370">
        <v>0.0</v>
      </c>
      <c s="64" r="BA370">
        <v>0.0</v>
      </c>
      <c s="64" r="BB370">
        <v>0.0</v>
      </c>
      <c s="64" r="BC370">
        <v>17.8947369999999</v>
      </c>
      <c s="64" r="BD370">
        <v>22.368421</v>
      </c>
      <c s="64" r="BE370">
        <v>17.8947369999999</v>
      </c>
      <c s="64" r="BF370">
        <v>0.0</v>
      </c>
      <c s="64" r="BG370">
        <v>48.0</v>
      </c>
      <c s="64" r="BH370">
        <v>35.7894739999999</v>
      </c>
      <c s="64" r="BI370">
        <v>4.473684</v>
      </c>
      <c s="64" r="BJ370">
        <v>0.0</v>
      </c>
      <c s="64" r="BK370">
        <v>0.0</v>
      </c>
      <c s="64" r="BL370">
        <v>0.0</v>
      </c>
      <c s="64" r="BM370">
        <v>0.0</v>
      </c>
      <c s="64" r="BN370">
        <v>22.368421</v>
      </c>
      <c s="64" r="BO370">
        <v>8.947368</v>
      </c>
      <c s="64" r="BP370">
        <v>0.0</v>
      </c>
      <c s="64" r="BQ370">
        <v>26.842105</v>
      </c>
      <c s="64" r="BR370">
        <v>0.0</v>
      </c>
      <c s="64" r="BS370">
        <v>0.0</v>
      </c>
      <c s="64" r="BT370">
        <v>0.0</v>
      </c>
      <c s="64" r="BU370">
        <v>0.0</v>
      </c>
      <c s="64" r="BV370">
        <v>17.8947369999999</v>
      </c>
      <c s="64" r="BW370">
        <v>0.0</v>
      </c>
      <c s="64" r="BX370">
        <v>8.947368</v>
      </c>
      <c s="64" r="BY370">
        <v>0.0</v>
      </c>
      <c s="64" r="BZ370">
        <v>4.473684</v>
      </c>
      <c s="64" r="CA370">
        <v>0.0</v>
      </c>
      <c s="64" r="CB370">
        <v>0.0</v>
      </c>
      <c s="64" r="CC370">
        <v>0.0</v>
      </c>
      <c s="64" r="CD370">
        <v>0.0</v>
      </c>
      <c s="64" r="CE370">
        <v>0.0</v>
      </c>
      <c s="64" r="CF370">
        <v>4.473684</v>
      </c>
      <c s="64" r="CG370">
        <v>0.0</v>
      </c>
      <c s="64" r="CH370">
        <v>0.0</v>
      </c>
      <c s="64" r="CI370">
        <v>26.842105</v>
      </c>
      <c s="64" r="CJ370">
        <v>0.0</v>
      </c>
      <c s="64" r="CK370">
        <v>0.0</v>
      </c>
      <c s="64" r="CL370">
        <v>0.0</v>
      </c>
      <c s="64" r="CM370">
        <v>0.0</v>
      </c>
      <c s="64" r="CN370">
        <v>13.421053</v>
      </c>
      <c s="64" r="CO370">
        <v>13.421053</v>
      </c>
      <c s="64" r="CP370">
        <v>0.0</v>
      </c>
      <c s="64" r="CQ370">
        <v>0.0</v>
      </c>
      <c s="64" r="CR370">
        <v>31.3157889999999</v>
      </c>
      <c s="64" r="CS370">
        <v>4.473684</v>
      </c>
      <c s="64" r="CT370">
        <v>0.0</v>
      </c>
      <c s="64" r="CU370">
        <v>0.0</v>
      </c>
      <c s="64" r="CV370">
        <v>0.0</v>
      </c>
      <c s="64" r="CW370">
        <v>4.473684</v>
      </c>
      <c s="64" r="CX370">
        <v>4.473684</v>
      </c>
      <c s="64" r="CY370">
        <v>17.8947369999999</v>
      </c>
      <c s="64" r="CZ370">
        <v>0.0</v>
      </c>
    </row>
    <row customHeight="1" r="371" ht="15.0">
      <c t="s" s="62" r="A371">
        <v>3972</v>
      </c>
      <c t="s" s="62" r="B371">
        <v>3973</v>
      </c>
      <c t="s" s="62" r="C371">
        <v>3974</v>
      </c>
      <c t="s" s="62" r="D371">
        <v>3975</v>
      </c>
      <c t="s" s="62" r="E371">
        <v>3976</v>
      </c>
      <c t="s" s="62" r="F371">
        <v>3977</v>
      </c>
      <c t="s" s="63" r="G371">
        <v>3978</v>
      </c>
      <c t="s" s="62" r="H371">
        <v>3979</v>
      </c>
      <c s="64" r="I371">
        <v>535.0</v>
      </c>
      <c s="64" r="J371">
        <v>435.0</v>
      </c>
      <c s="64" r="K371">
        <v>396.0</v>
      </c>
      <c s="64" r="L371">
        <v>387.0</v>
      </c>
      <c s="64" r="M371">
        <v>405.0</v>
      </c>
      <c s="64" r="N371">
        <v>437.0</v>
      </c>
      <c s="64" r="O371">
        <v>10.4</v>
      </c>
      <c s="64" r="P371">
        <v>107.0</v>
      </c>
      <c s="64" r="Q371">
        <v>68.0</v>
      </c>
      <c s="64" r="R371">
        <v>119.0</v>
      </c>
      <c s="64" r="S371">
        <v>110.0</v>
      </c>
      <c s="64" r="T371">
        <v>74.0</v>
      </c>
      <c s="64" r="U371">
        <v>57.0</v>
      </c>
      <c s="64" r="V371">
        <v>70.0</v>
      </c>
      <c s="64" r="W371">
        <v>72.0</v>
      </c>
      <c s="64" r="X371">
        <v>87.0</v>
      </c>
      <c s="64" r="Y371">
        <v>68.0</v>
      </c>
      <c s="64" r="Z371">
        <v>95.0</v>
      </c>
      <c s="64" r="AA371">
        <v>43.0</v>
      </c>
      <c s="64" r="AB371">
        <v>266.0</v>
      </c>
      <c s="64" r="AC371">
        <v>58.0</v>
      </c>
      <c s="64" r="AD371">
        <v>33.0</v>
      </c>
      <c s="64" r="AE371">
        <v>54.0</v>
      </c>
      <c s="64" r="AF371">
        <v>57.0</v>
      </c>
      <c s="64" r="AG371">
        <v>40.0</v>
      </c>
      <c s="64" r="AH371">
        <v>24.0</v>
      </c>
      <c s="64" r="AI371">
        <v>0.0</v>
      </c>
      <c s="64" r="AJ371">
        <v>71.0</v>
      </c>
      <c s="64" r="AK371">
        <v>151.0</v>
      </c>
      <c s="64" r="AL371">
        <v>44.0</v>
      </c>
      <c s="64" r="AM371">
        <v>269.0</v>
      </c>
      <c s="64" r="AN371">
        <v>49.0</v>
      </c>
      <c s="64" r="AO371">
        <v>35.0</v>
      </c>
      <c s="64" r="AP371">
        <v>65.0</v>
      </c>
      <c s="64" r="AQ371">
        <v>53.0</v>
      </c>
      <c s="64" r="AR371">
        <v>34.0</v>
      </c>
      <c s="64" r="AS371">
        <v>30.0</v>
      </c>
      <c s="64" r="AT371">
        <v>3.0</v>
      </c>
      <c s="64" r="AU371">
        <v>62.0</v>
      </c>
      <c s="64" r="AV371">
        <v>151.0</v>
      </c>
      <c s="64" r="AW371">
        <v>56.0</v>
      </c>
      <c s="64" r="AX371">
        <v>404.0</v>
      </c>
      <c s="64" r="AY371">
        <v>8.0</v>
      </c>
      <c s="64" r="AZ371">
        <v>8.0</v>
      </c>
      <c s="64" r="BA371">
        <v>8.0</v>
      </c>
      <c s="64" r="BB371">
        <v>40.0</v>
      </c>
      <c s="64" r="BC371">
        <v>68.0</v>
      </c>
      <c s="64" r="BD371">
        <v>100.0</v>
      </c>
      <c s="64" r="BE371">
        <v>136.0</v>
      </c>
      <c s="64" r="BF371">
        <v>36.0</v>
      </c>
      <c s="64" r="BG371">
        <v>368.0</v>
      </c>
      <c s="64" r="BH371">
        <v>192.0</v>
      </c>
      <c s="64" r="BI371">
        <v>8.0</v>
      </c>
      <c s="64" r="BJ371">
        <v>8.0</v>
      </c>
      <c s="64" r="BK371">
        <v>8.0</v>
      </c>
      <c s="64" r="BL371">
        <v>20.0</v>
      </c>
      <c s="64" r="BM371">
        <v>12.0</v>
      </c>
      <c s="64" r="BN371">
        <v>60.0</v>
      </c>
      <c s="64" r="BO371">
        <v>72.0</v>
      </c>
      <c s="64" r="BP371">
        <v>4.0</v>
      </c>
      <c s="64" r="BQ371">
        <v>212.0</v>
      </c>
      <c s="64" r="BR371">
        <v>0.0</v>
      </c>
      <c s="64" r="BS371">
        <v>0.0</v>
      </c>
      <c s="64" r="BT371">
        <v>0.0</v>
      </c>
      <c s="64" r="BU371">
        <v>20.0</v>
      </c>
      <c s="64" r="BV371">
        <v>56.0</v>
      </c>
      <c s="64" r="BW371">
        <v>40.0</v>
      </c>
      <c s="64" r="BX371">
        <v>64.0</v>
      </c>
      <c s="64" r="BY371">
        <v>32.0</v>
      </c>
      <c s="64" r="BZ371">
        <v>24.0</v>
      </c>
      <c s="64" r="CA371">
        <v>0.0</v>
      </c>
      <c s="64" r="CB371">
        <v>0.0</v>
      </c>
      <c s="64" r="CC371">
        <v>0.0</v>
      </c>
      <c s="64" r="CD371">
        <v>0.0</v>
      </c>
      <c s="64" r="CE371">
        <v>4.0</v>
      </c>
      <c s="64" r="CF371">
        <v>4.0</v>
      </c>
      <c s="64" r="CG371">
        <v>0.0</v>
      </c>
      <c s="64" r="CH371">
        <v>16.0</v>
      </c>
      <c s="64" r="CI371">
        <v>212.0</v>
      </c>
      <c s="64" r="CJ371">
        <v>8.0</v>
      </c>
      <c s="64" r="CK371">
        <v>4.0</v>
      </c>
      <c s="64" r="CL371">
        <v>8.0</v>
      </c>
      <c s="64" r="CM371">
        <v>36.0</v>
      </c>
      <c s="64" r="CN371">
        <v>60.0</v>
      </c>
      <c s="64" r="CO371">
        <v>84.0</v>
      </c>
      <c s="64" r="CP371">
        <v>0.0</v>
      </c>
      <c s="64" r="CQ371">
        <v>12.0</v>
      </c>
      <c s="64" r="CR371">
        <v>168.0</v>
      </c>
      <c s="64" r="CS371">
        <v>0.0</v>
      </c>
      <c s="64" r="CT371">
        <v>4.0</v>
      </c>
      <c s="64" r="CU371">
        <v>0.0</v>
      </c>
      <c s="64" r="CV371">
        <v>4.0</v>
      </c>
      <c s="64" r="CW371">
        <v>4.0</v>
      </c>
      <c s="64" r="CX371">
        <v>12.0</v>
      </c>
      <c s="64" r="CY371">
        <v>136.0</v>
      </c>
      <c s="64" r="CZ371">
        <v>8.0</v>
      </c>
    </row>
    <row customHeight="1" r="372" ht="15.0">
      <c t="s" s="62" r="A372">
        <v>3980</v>
      </c>
      <c t="s" s="62" r="B372">
        <v>3981</v>
      </c>
      <c t="s" s="62" r="C372">
        <v>3982</v>
      </c>
      <c t="s" s="62" r="D372">
        <v>3983</v>
      </c>
      <c t="s" s="62" r="E372">
        <v>3984</v>
      </c>
      <c t="s" s="62" r="F372">
        <v>3985</v>
      </c>
      <c t="s" s="63" r="G372">
        <v>3986</v>
      </c>
      <c t="s" s="62" r="H372">
        <v>3987</v>
      </c>
      <c s="64" r="I372">
        <v>783.0</v>
      </c>
      <c s="64" r="J372">
        <v>687.0</v>
      </c>
      <c s="64" r="K372">
        <v>630.0</v>
      </c>
      <c s="64" r="L372">
        <v>605.0</v>
      </c>
      <c s="64" r="M372">
        <v>561.0</v>
      </c>
      <c s="64" r="N372">
        <v>603.0</v>
      </c>
      <c s="64" r="O372">
        <v>11.54</v>
      </c>
      <c s="64" r="P372">
        <v>152.053254</v>
      </c>
      <c s="64" r="Q372">
        <v>134.305274999999</v>
      </c>
      <c s="64" r="R372">
        <v>144.154383</v>
      </c>
      <c s="64" r="S372">
        <v>174.762506</v>
      </c>
      <c s="64" r="T372">
        <v>118.483054999999</v>
      </c>
      <c s="64" r="U372">
        <v>59.2415269999999</v>
      </c>
      <c s="64" r="V372">
        <v>129.0</v>
      </c>
      <c s="64" r="W372">
        <v>122.0</v>
      </c>
      <c s="64" r="X372">
        <v>158.0</v>
      </c>
      <c s="64" r="Y372">
        <v>115.0</v>
      </c>
      <c s="64" r="Z372">
        <v>105.0</v>
      </c>
      <c s="64" r="AA372">
        <v>58.0</v>
      </c>
      <c s="64" r="AB372">
        <v>391.993678999999</v>
      </c>
      <c s="64" r="AC372">
        <v>73.0645499999999</v>
      </c>
      <c s="64" r="AD372">
        <v>75.0515079999999</v>
      </c>
      <c s="64" r="AE372">
        <v>76.026627</v>
      </c>
      <c s="64" r="AF372">
        <v>85.900215</v>
      </c>
      <c s="64" r="AG372">
        <v>57.26681</v>
      </c>
      <c s="64" r="AH372">
        <v>24.6839699999999</v>
      </c>
      <c s="64" r="AI372">
        <v>0.0</v>
      </c>
      <c s="64" r="AJ372">
        <v>102.685314</v>
      </c>
      <c s="64" r="AK372">
        <v>235.003632</v>
      </c>
      <c s="64" r="AL372">
        <v>54.3047329999999</v>
      </c>
      <c s="64" r="AM372">
        <v>391.006321</v>
      </c>
      <c s="64" r="AN372">
        <v>78.988703</v>
      </c>
      <c s="64" r="AO372">
        <v>59.253767</v>
      </c>
      <c s="64" r="AP372">
        <v>68.127756</v>
      </c>
      <c s="64" r="AQ372">
        <v>88.8622909999999</v>
      </c>
      <c s="64" r="AR372">
        <v>61.216245</v>
      </c>
      <c s="64" r="AS372">
        <v>29.620764</v>
      </c>
      <c s="64" r="AT372">
        <v>4.93679399999999</v>
      </c>
      <c s="64" r="AU372">
        <v>96.761161</v>
      </c>
      <c s="64" r="AV372">
        <v>222.167968</v>
      </c>
      <c s="64" r="AW372">
        <v>72.0771919999999</v>
      </c>
      <c s="64" r="AX372">
        <v>635.859061</v>
      </c>
      <c s="64" r="AY372">
        <v>15.797741</v>
      </c>
      <c s="64" r="AZ372">
        <v>27.6460459999999</v>
      </c>
      <c s="64" r="BA372">
        <v>11.848305</v>
      </c>
      <c s="64" r="BB372">
        <v>11.848305</v>
      </c>
      <c s="64" r="BC372">
        <v>114.53362</v>
      </c>
      <c s="64" r="BD372">
        <v>173.775147</v>
      </c>
      <c s="64" r="BE372">
        <v>169.825712</v>
      </c>
      <c s="64" r="BF372">
        <v>110.584183999999</v>
      </c>
      <c s="64" r="BG372">
        <v>544.0</v>
      </c>
      <c s="64" r="BH372">
        <v>315.954813</v>
      </c>
      <c s="64" r="BI372">
        <v>7.89886999999999</v>
      </c>
      <c s="64" r="BJ372">
        <v>23.696611</v>
      </c>
      <c s="64" r="BK372">
        <v>11.848305</v>
      </c>
      <c s="64" r="BL372">
        <v>11.848305</v>
      </c>
      <c s="64" r="BM372">
        <v>11.848305</v>
      </c>
      <c s="64" r="BN372">
        <v>138.230231</v>
      </c>
      <c s="64" r="BO372">
        <v>86.887574</v>
      </c>
      <c s="64" r="BP372">
        <v>23.696611</v>
      </c>
      <c s="64" r="BQ372">
        <v>319.904248</v>
      </c>
      <c s="64" r="BR372">
        <v>7.89886999999999</v>
      </c>
      <c s="64" r="BS372">
        <v>3.94943499999999</v>
      </c>
      <c s="64" r="BT372">
        <v>0.0</v>
      </c>
      <c s="64" r="BU372">
        <v>0.0</v>
      </c>
      <c s="64" r="BV372">
        <v>102.685314</v>
      </c>
      <c s="64" r="BW372">
        <v>35.544916</v>
      </c>
      <c s="64" r="BX372">
        <v>82.9381379999999</v>
      </c>
      <c s="64" r="BY372">
        <v>86.887574</v>
      </c>
      <c s="64" r="BZ372">
        <v>86.887574</v>
      </c>
      <c s="64" r="CA372">
        <v>0.0</v>
      </c>
      <c s="64" r="CB372">
        <v>0.0</v>
      </c>
      <c s="64" r="CC372">
        <v>0.0</v>
      </c>
      <c s="64" r="CD372">
        <v>3.94943499999999</v>
      </c>
      <c s="64" r="CE372">
        <v>15.797741</v>
      </c>
      <c s="64" r="CF372">
        <v>27.6460459999999</v>
      </c>
      <c s="64" r="CG372">
        <v>0.0</v>
      </c>
      <c s="64" r="CH372">
        <v>39.4943519999999</v>
      </c>
      <c s="64" r="CI372">
        <v>315.954813</v>
      </c>
      <c s="64" r="CJ372">
        <v>7.89886999999999</v>
      </c>
      <c s="64" r="CK372">
        <v>23.696611</v>
      </c>
      <c s="64" r="CL372">
        <v>11.848305</v>
      </c>
      <c s="64" r="CM372">
        <v>7.89886999999999</v>
      </c>
      <c s="64" r="CN372">
        <v>75.039268</v>
      </c>
      <c s="64" r="CO372">
        <v>142.179666</v>
      </c>
      <c s="64" r="CP372">
        <v>0.0</v>
      </c>
      <c s="64" r="CQ372">
        <v>47.393222</v>
      </c>
      <c s="64" r="CR372">
        <v>233.016673999999</v>
      </c>
      <c s="64" r="CS372">
        <v>7.89886999999999</v>
      </c>
      <c s="64" r="CT372">
        <v>3.94943499999999</v>
      </c>
      <c s="64" r="CU372">
        <v>0.0</v>
      </c>
      <c s="64" r="CV372">
        <v>0.0</v>
      </c>
      <c s="64" r="CW372">
        <v>23.696611</v>
      </c>
      <c s="64" r="CX372">
        <v>3.94943499999999</v>
      </c>
      <c s="64" r="CY372">
        <v>169.825712</v>
      </c>
      <c s="64" r="CZ372">
        <v>23.696611</v>
      </c>
    </row>
    <row customHeight="1" r="373" ht="15.0">
      <c t="s" s="62" r="A373">
        <v>3988</v>
      </c>
      <c t="s" s="62" r="B373">
        <v>3989</v>
      </c>
      <c t="s" s="62" r="C373">
        <v>3990</v>
      </c>
      <c t="s" s="62" r="D373">
        <v>3991</v>
      </c>
      <c t="s" s="62" r="E373">
        <v>3992</v>
      </c>
      <c t="s" s="62" r="F373">
        <v>3993</v>
      </c>
      <c t="s" s="63" r="G373">
        <v>3994</v>
      </c>
      <c t="s" s="62" r="H373">
        <v>3995</v>
      </c>
      <c s="64" r="I373">
        <v>360.0</v>
      </c>
      <c s="64" r="J373">
        <v>283.0</v>
      </c>
      <c s="64" r="K373">
        <v>278.0</v>
      </c>
      <c s="64" r="L373">
        <v>251.0</v>
      </c>
      <c s="64" r="M373">
        <v>222.0</v>
      </c>
      <c s="64" r="N373">
        <v>228.0</v>
      </c>
      <c s="64" r="O373">
        <v>5.52</v>
      </c>
      <c s="64" r="P373">
        <v>66.0</v>
      </c>
      <c s="64" r="Q373">
        <v>44.0</v>
      </c>
      <c s="64" r="R373">
        <v>74.0</v>
      </c>
      <c s="64" r="S373">
        <v>72.0</v>
      </c>
      <c s="64" r="T373">
        <v>68.0</v>
      </c>
      <c s="64" r="U373">
        <v>36.0</v>
      </c>
      <c s="64" r="V373">
        <v>40.0</v>
      </c>
      <c s="64" r="W373">
        <v>34.0</v>
      </c>
      <c s="64" r="X373">
        <v>65.0</v>
      </c>
      <c s="64" r="Y373">
        <v>70.0</v>
      </c>
      <c s="64" r="Z373">
        <v>57.0</v>
      </c>
      <c s="64" r="AA373">
        <v>17.0</v>
      </c>
      <c s="64" r="AB373">
        <v>187.0</v>
      </c>
      <c s="64" r="AC373">
        <v>36.0</v>
      </c>
      <c s="64" r="AD373">
        <v>25.0</v>
      </c>
      <c s="64" r="AE373">
        <v>34.0</v>
      </c>
      <c s="64" r="AF373">
        <v>43.0</v>
      </c>
      <c s="64" r="AG373">
        <v>33.0</v>
      </c>
      <c s="64" r="AH373">
        <v>16.0</v>
      </c>
      <c s="64" r="AI373">
        <v>0.0</v>
      </c>
      <c s="64" r="AJ373">
        <v>49.0</v>
      </c>
      <c s="64" r="AK373">
        <v>104.0</v>
      </c>
      <c s="64" r="AL373">
        <v>34.0</v>
      </c>
      <c s="64" r="AM373">
        <v>173.0</v>
      </c>
      <c s="64" r="AN373">
        <v>30.0</v>
      </c>
      <c s="64" r="AO373">
        <v>19.0</v>
      </c>
      <c s="64" r="AP373">
        <v>40.0</v>
      </c>
      <c s="64" r="AQ373">
        <v>29.0</v>
      </c>
      <c s="64" r="AR373">
        <v>35.0</v>
      </c>
      <c s="64" r="AS373">
        <v>19.0</v>
      </c>
      <c s="64" r="AT373">
        <v>1.0</v>
      </c>
      <c s="64" r="AU373">
        <v>37.0</v>
      </c>
      <c s="64" r="AV373">
        <v>98.0</v>
      </c>
      <c s="64" r="AW373">
        <v>38.0</v>
      </c>
      <c s="64" r="AX373">
        <v>300.0</v>
      </c>
      <c s="64" r="AY373">
        <v>8.0</v>
      </c>
      <c s="64" r="AZ373">
        <v>8.0</v>
      </c>
      <c s="64" r="BA373">
        <v>24.0</v>
      </c>
      <c s="64" r="BB373">
        <v>64.0</v>
      </c>
      <c s="64" r="BC373">
        <v>36.0</v>
      </c>
      <c s="64" r="BD373">
        <v>20.0</v>
      </c>
      <c s="64" r="BE373">
        <v>96.0</v>
      </c>
      <c s="64" r="BF373">
        <v>44.0</v>
      </c>
      <c s="64" r="BG373">
        <v>252.0</v>
      </c>
      <c s="64" r="BH373">
        <v>148.0</v>
      </c>
      <c s="64" r="BI373">
        <v>8.0</v>
      </c>
      <c s="64" r="BJ373">
        <v>4.0</v>
      </c>
      <c s="64" r="BK373">
        <v>12.0</v>
      </c>
      <c s="64" r="BL373">
        <v>32.0</v>
      </c>
      <c s="64" r="BM373">
        <v>4.0</v>
      </c>
      <c s="64" r="BN373">
        <v>20.0</v>
      </c>
      <c s="64" r="BO373">
        <v>40.0</v>
      </c>
      <c s="64" r="BP373">
        <v>28.0</v>
      </c>
      <c s="64" r="BQ373">
        <v>152.0</v>
      </c>
      <c s="64" r="BR373">
        <v>0.0</v>
      </c>
      <c s="64" r="BS373">
        <v>4.0</v>
      </c>
      <c s="64" r="BT373">
        <v>12.0</v>
      </c>
      <c s="64" r="BU373">
        <v>32.0</v>
      </c>
      <c s="64" r="BV373">
        <v>32.0</v>
      </c>
      <c s="64" r="BW373">
        <v>0.0</v>
      </c>
      <c s="64" r="BX373">
        <v>56.0</v>
      </c>
      <c s="64" r="BY373">
        <v>16.0</v>
      </c>
      <c s="64" r="BZ373">
        <v>32.0</v>
      </c>
      <c s="64" r="CA373">
        <v>0.0</v>
      </c>
      <c s="64" r="CB373">
        <v>0.0</v>
      </c>
      <c s="64" r="CC373">
        <v>0.0</v>
      </c>
      <c s="64" r="CD373">
        <v>0.0</v>
      </c>
      <c s="64" r="CE373">
        <v>0.0</v>
      </c>
      <c s="64" r="CF373">
        <v>0.0</v>
      </c>
      <c s="64" r="CG373">
        <v>0.0</v>
      </c>
      <c s="64" r="CH373">
        <v>32.0</v>
      </c>
      <c s="64" r="CI373">
        <v>152.0</v>
      </c>
      <c s="64" r="CJ373">
        <v>8.0</v>
      </c>
      <c s="64" r="CK373">
        <v>4.0</v>
      </c>
      <c s="64" r="CL373">
        <v>16.0</v>
      </c>
      <c s="64" r="CM373">
        <v>60.0</v>
      </c>
      <c s="64" r="CN373">
        <v>32.0</v>
      </c>
      <c s="64" r="CO373">
        <v>16.0</v>
      </c>
      <c s="64" r="CP373">
        <v>4.0</v>
      </c>
      <c s="64" r="CQ373">
        <v>12.0</v>
      </c>
      <c s="64" r="CR373">
        <v>116.0</v>
      </c>
      <c s="64" r="CS373">
        <v>0.0</v>
      </c>
      <c s="64" r="CT373">
        <v>4.0</v>
      </c>
      <c s="64" r="CU373">
        <v>8.0</v>
      </c>
      <c s="64" r="CV373">
        <v>4.0</v>
      </c>
      <c s="64" r="CW373">
        <v>4.0</v>
      </c>
      <c s="64" r="CX373">
        <v>4.0</v>
      </c>
      <c s="64" r="CY373">
        <v>92.0</v>
      </c>
      <c s="64" r="CZ373">
        <v>0.0</v>
      </c>
    </row>
    <row customHeight="1" r="374" ht="15.0">
      <c t="s" s="62" r="A374">
        <v>3996</v>
      </c>
      <c t="s" s="62" r="B374">
        <v>3997</v>
      </c>
      <c t="s" s="62" r="C374">
        <v>3998</v>
      </c>
      <c t="s" s="62" r="D374">
        <v>3999</v>
      </c>
      <c t="s" s="62" r="E374">
        <v>4000</v>
      </c>
      <c t="s" s="62" r="F374">
        <v>4001</v>
      </c>
      <c t="s" s="63" r="G374">
        <v>4002</v>
      </c>
      <c t="s" s="62" r="H374">
        <v>4003</v>
      </c>
      <c s="64" r="I374">
        <v>6186.0</v>
      </c>
      <c s="64" r="J374">
        <v>4985.0</v>
      </c>
      <c s="64" r="K374">
        <v>4332.0</v>
      </c>
      <c s="64" r="L374">
        <v>2979.0</v>
      </c>
      <c s="64" r="M374">
        <v>2105.0</v>
      </c>
      <c s="64" r="N374">
        <v>723.0</v>
      </c>
      <c s="64" r="O374">
        <v>34.72</v>
      </c>
      <c s="64" r="P374">
        <v>1283.0</v>
      </c>
      <c s="64" r="Q374">
        <v>963.0</v>
      </c>
      <c s="64" r="R374">
        <v>1178.0</v>
      </c>
      <c s="64" r="S374">
        <v>1570.0</v>
      </c>
      <c s="64" r="T374">
        <v>918.0</v>
      </c>
      <c s="64" r="U374">
        <v>274.0</v>
      </c>
      <c s="64" r="V374">
        <v>1101.0</v>
      </c>
      <c s="64" r="W374">
        <v>782.0</v>
      </c>
      <c s="64" r="X374">
        <v>1222.0</v>
      </c>
      <c s="64" r="Y374">
        <v>1270.0</v>
      </c>
      <c s="64" r="Z374">
        <v>429.0</v>
      </c>
      <c s="64" r="AA374">
        <v>181.0</v>
      </c>
      <c s="64" r="AB374">
        <v>3109.0</v>
      </c>
      <c s="64" r="AC374">
        <v>677.0</v>
      </c>
      <c s="64" r="AD374">
        <v>534.0</v>
      </c>
      <c s="64" r="AE374">
        <v>543.0</v>
      </c>
      <c s="64" r="AF374">
        <v>792.0</v>
      </c>
      <c s="64" r="AG374">
        <v>453.0</v>
      </c>
      <c s="64" r="AH374">
        <v>105.0</v>
      </c>
      <c s="64" r="AI374">
        <v>5.0</v>
      </c>
      <c s="64" r="AJ374">
        <v>936.0</v>
      </c>
      <c s="64" r="AK374">
        <v>1810.0</v>
      </c>
      <c s="64" r="AL374">
        <v>363.0</v>
      </c>
      <c s="64" r="AM374">
        <v>3077.0</v>
      </c>
      <c s="64" r="AN374">
        <v>606.0</v>
      </c>
      <c s="64" r="AO374">
        <v>429.0</v>
      </c>
      <c s="64" r="AP374">
        <v>635.0</v>
      </c>
      <c s="64" r="AQ374">
        <v>778.0</v>
      </c>
      <c s="64" r="AR374">
        <v>465.0</v>
      </c>
      <c s="64" r="AS374">
        <v>153.0</v>
      </c>
      <c s="64" r="AT374">
        <v>11.0</v>
      </c>
      <c s="64" r="AU374">
        <v>819.0</v>
      </c>
      <c s="64" r="AV374">
        <v>1853.0</v>
      </c>
      <c s="64" r="AW374">
        <v>405.0</v>
      </c>
      <c s="64" r="AX374">
        <v>4916.0</v>
      </c>
      <c s="64" r="AY374">
        <v>0.0</v>
      </c>
      <c s="64" r="AZ374">
        <v>200.0</v>
      </c>
      <c s="64" r="BA374">
        <v>852.0</v>
      </c>
      <c s="64" r="BB374">
        <v>948.0</v>
      </c>
      <c s="64" r="BC374">
        <v>572.0</v>
      </c>
      <c s="64" r="BD374">
        <v>280.0</v>
      </c>
      <c s="64" r="BE374">
        <v>1196.0</v>
      </c>
      <c s="64" r="BF374">
        <v>868.0</v>
      </c>
      <c s="64" r="BG374">
        <v>3892.0</v>
      </c>
      <c s="64" r="BH374">
        <v>2480.0</v>
      </c>
      <c s="64" r="BI374">
        <v>0.0</v>
      </c>
      <c s="64" r="BJ374">
        <v>152.0</v>
      </c>
      <c s="64" r="BK374">
        <v>572.0</v>
      </c>
      <c s="64" r="BL374">
        <v>456.0</v>
      </c>
      <c s="64" r="BM374">
        <v>112.0</v>
      </c>
      <c s="64" r="BN374">
        <v>248.0</v>
      </c>
      <c s="64" r="BO374">
        <v>584.0</v>
      </c>
      <c s="64" r="BP374">
        <v>356.0</v>
      </c>
      <c s="64" r="BQ374">
        <v>2436.0</v>
      </c>
      <c s="64" r="BR374">
        <v>0.0</v>
      </c>
      <c s="64" r="BS374">
        <v>48.0</v>
      </c>
      <c s="64" r="BT374">
        <v>280.0</v>
      </c>
      <c s="64" r="BU374">
        <v>492.0</v>
      </c>
      <c s="64" r="BV374">
        <v>460.0</v>
      </c>
      <c s="64" r="BW374">
        <v>32.0</v>
      </c>
      <c s="64" r="BX374">
        <v>612.0</v>
      </c>
      <c s="64" r="BY374">
        <v>512.0</v>
      </c>
      <c s="64" r="BZ374">
        <v>808.0</v>
      </c>
      <c s="64" r="CA374">
        <v>0.0</v>
      </c>
      <c s="64" r="CB374">
        <v>0.0</v>
      </c>
      <c s="64" r="CC374">
        <v>8.0</v>
      </c>
      <c s="64" r="CD374">
        <v>52.0</v>
      </c>
      <c s="64" r="CE374">
        <v>68.0</v>
      </c>
      <c s="64" r="CF374">
        <v>100.0</v>
      </c>
      <c s="64" r="CG374">
        <v>0.0</v>
      </c>
      <c s="64" r="CH374">
        <v>580.0</v>
      </c>
      <c s="64" r="CI374">
        <v>2480.0</v>
      </c>
      <c s="64" r="CJ374">
        <v>0.0</v>
      </c>
      <c s="64" r="CK374">
        <v>164.0</v>
      </c>
      <c s="64" r="CL374">
        <v>748.0</v>
      </c>
      <c s="64" r="CM374">
        <v>792.0</v>
      </c>
      <c s="64" r="CN374">
        <v>440.0</v>
      </c>
      <c s="64" r="CO374">
        <v>156.0</v>
      </c>
      <c s="64" r="CP374">
        <v>16.0</v>
      </c>
      <c s="64" r="CQ374">
        <v>164.0</v>
      </c>
      <c s="64" r="CR374">
        <v>1628.0</v>
      </c>
      <c s="64" r="CS374">
        <v>0.0</v>
      </c>
      <c s="64" r="CT374">
        <v>36.0</v>
      </c>
      <c s="64" r="CU374">
        <v>96.0</v>
      </c>
      <c s="64" r="CV374">
        <v>104.0</v>
      </c>
      <c s="64" r="CW374">
        <v>64.0</v>
      </c>
      <c s="64" r="CX374">
        <v>24.0</v>
      </c>
      <c s="64" r="CY374">
        <v>1180.0</v>
      </c>
      <c s="64" r="CZ374">
        <v>124.0</v>
      </c>
    </row>
    <row customHeight="1" r="375" ht="15.0">
      <c t="s" s="62" r="A375">
        <v>4004</v>
      </c>
      <c t="s" s="62" r="B375">
        <v>4005</v>
      </c>
      <c t="s" s="62" r="C375">
        <v>4006</v>
      </c>
      <c t="s" s="62" r="D375">
        <v>4007</v>
      </c>
      <c t="s" s="62" r="E375">
        <v>4008</v>
      </c>
      <c t="s" s="62" r="F375">
        <v>4009</v>
      </c>
      <c t="s" s="63" r="G375">
        <v>4010</v>
      </c>
      <c t="s" s="62" r="H375">
        <v>4011</v>
      </c>
      <c s="64" r="I375">
        <v>75.0</v>
      </c>
      <c s="64" r="J375">
        <v>93.0</v>
      </c>
      <c s="64" r="K375">
        <v>89.0</v>
      </c>
      <c s="64" r="L375">
        <v>75.0</v>
      </c>
      <c s="64" r="M375">
        <v>83.0</v>
      </c>
      <c s="64" r="N375">
        <v>90.0</v>
      </c>
      <c s="64" r="O375">
        <v>2.84</v>
      </c>
      <c s="64" r="P375">
        <v>13.4615379999999</v>
      </c>
      <c s="64" r="Q375">
        <v>8.65384599999999</v>
      </c>
      <c s="64" r="R375">
        <v>12.5</v>
      </c>
      <c s="64" r="S375">
        <v>23.076923</v>
      </c>
      <c s="64" r="T375">
        <v>9.61538499999999</v>
      </c>
      <c s="64" r="U375">
        <v>7.69230799999999</v>
      </c>
      <c s="64" r="V375">
        <v>20.0</v>
      </c>
      <c s="64" r="W375">
        <v>16.0</v>
      </c>
      <c s="64" r="X375">
        <v>18.0</v>
      </c>
      <c s="64" r="Y375">
        <v>14.0</v>
      </c>
      <c s="64" r="Z375">
        <v>19.0</v>
      </c>
      <c s="64" r="AA375">
        <v>6.0</v>
      </c>
      <c s="64" r="AB375">
        <v>35.576923</v>
      </c>
      <c s="64" r="AC375">
        <v>7.69230799999999</v>
      </c>
      <c s="64" r="AD375">
        <v>5.769231</v>
      </c>
      <c s="64" r="AE375">
        <v>3.84615399999999</v>
      </c>
      <c s="64" r="AF375">
        <v>10.576923</v>
      </c>
      <c s="64" r="AG375">
        <v>3.84615399999999</v>
      </c>
      <c s="64" r="AH375">
        <v>3.84615399999999</v>
      </c>
      <c s="64" r="AI375">
        <v>0.0</v>
      </c>
      <c s="64" r="AJ375">
        <v>11.538462</v>
      </c>
      <c s="64" r="AK375">
        <v>17.3076919999999</v>
      </c>
      <c s="64" r="AL375">
        <v>6.73076899999999</v>
      </c>
      <c s="64" r="AM375">
        <v>39.4230769999999</v>
      </c>
      <c s="64" r="AN375">
        <v>5.769231</v>
      </c>
      <c s="64" r="AO375">
        <v>2.884615</v>
      </c>
      <c s="64" r="AP375">
        <v>8.65384599999999</v>
      </c>
      <c s="64" r="AQ375">
        <v>12.5</v>
      </c>
      <c s="64" r="AR375">
        <v>5.769231</v>
      </c>
      <c s="64" r="AS375">
        <v>3.84615399999999</v>
      </c>
      <c s="64" r="AT375">
        <v>0.0</v>
      </c>
      <c s="64" r="AU375">
        <v>6.73076899999999</v>
      </c>
      <c s="64" r="AV375">
        <v>24.0384619999999</v>
      </c>
      <c s="64" r="AW375">
        <v>8.65384599999999</v>
      </c>
      <c s="64" r="AX375">
        <v>53.8461539999999</v>
      </c>
      <c s="64" r="AY375">
        <v>0.0</v>
      </c>
      <c s="64" r="AZ375">
        <v>0.0</v>
      </c>
      <c s="64" r="BA375">
        <v>3.84615399999999</v>
      </c>
      <c s="64" r="BB375">
        <v>7.69230799999999</v>
      </c>
      <c s="64" r="BC375">
        <v>7.69230799999999</v>
      </c>
      <c s="64" r="BD375">
        <v>0.0</v>
      </c>
      <c s="64" r="BE375">
        <v>26.9230769999999</v>
      </c>
      <c s="64" r="BF375">
        <v>7.69230799999999</v>
      </c>
      <c s="64" r="BG375">
        <v>80.0</v>
      </c>
      <c s="64" r="BH375">
        <v>23.076923</v>
      </c>
      <c s="64" r="BI375">
        <v>0.0</v>
      </c>
      <c s="64" r="BJ375">
        <v>0.0</v>
      </c>
      <c s="64" r="BK375">
        <v>3.84615399999999</v>
      </c>
      <c s="64" r="BL375">
        <v>0.0</v>
      </c>
      <c s="64" r="BM375">
        <v>0.0</v>
      </c>
      <c s="64" r="BN375">
        <v>0.0</v>
      </c>
      <c s="64" r="BO375">
        <v>11.538462</v>
      </c>
      <c s="64" r="BP375">
        <v>7.69230799999999</v>
      </c>
      <c s="64" r="BQ375">
        <v>30.769231</v>
      </c>
      <c s="64" r="BR375">
        <v>0.0</v>
      </c>
      <c s="64" r="BS375">
        <v>0.0</v>
      </c>
      <c s="64" r="BT375">
        <v>0.0</v>
      </c>
      <c s="64" r="BU375">
        <v>7.69230799999999</v>
      </c>
      <c s="64" r="BV375">
        <v>7.69230799999999</v>
      </c>
      <c s="64" r="BW375">
        <v>0.0</v>
      </c>
      <c s="64" r="BX375">
        <v>15.384615</v>
      </c>
      <c s="64" r="BY375">
        <v>0.0</v>
      </c>
      <c s="64" r="BZ375">
        <v>3.84615399999999</v>
      </c>
      <c s="64" r="CA375">
        <v>0.0</v>
      </c>
      <c s="64" r="CB375">
        <v>0.0</v>
      </c>
      <c s="64" r="CC375">
        <v>0.0</v>
      </c>
      <c s="64" r="CD375">
        <v>0.0</v>
      </c>
      <c s="64" r="CE375">
        <v>0.0</v>
      </c>
      <c s="64" r="CF375">
        <v>0.0</v>
      </c>
      <c s="64" r="CG375">
        <v>0.0</v>
      </c>
      <c s="64" r="CH375">
        <v>3.84615399999999</v>
      </c>
      <c s="64" r="CI375">
        <v>11.538462</v>
      </c>
      <c s="64" r="CJ375">
        <v>0.0</v>
      </c>
      <c s="64" r="CK375">
        <v>0.0</v>
      </c>
      <c s="64" r="CL375">
        <v>0.0</v>
      </c>
      <c s="64" r="CM375">
        <v>3.84615399999999</v>
      </c>
      <c s="64" r="CN375">
        <v>3.84615399999999</v>
      </c>
      <c s="64" r="CO375">
        <v>0.0</v>
      </c>
      <c s="64" r="CP375">
        <v>0.0</v>
      </c>
      <c s="64" r="CQ375">
        <v>3.84615399999999</v>
      </c>
      <c s="64" r="CR375">
        <v>38.4615379999999</v>
      </c>
      <c s="64" r="CS375">
        <v>0.0</v>
      </c>
      <c s="64" r="CT375">
        <v>0.0</v>
      </c>
      <c s="64" r="CU375">
        <v>3.84615399999999</v>
      </c>
      <c s="64" r="CV375">
        <v>3.84615399999999</v>
      </c>
      <c s="64" r="CW375">
        <v>3.84615399999999</v>
      </c>
      <c s="64" r="CX375">
        <v>0.0</v>
      </c>
      <c s="64" r="CY375">
        <v>26.9230769999999</v>
      </c>
      <c s="64" r="CZ375">
        <v>0.0</v>
      </c>
    </row>
    <row customHeight="1" r="376" ht="15.0">
      <c t="s" s="62" r="A376">
        <v>4012</v>
      </c>
      <c t="s" s="62" r="B376">
        <v>4013</v>
      </c>
      <c t="s" s="62" r="C376">
        <v>4014</v>
      </c>
      <c t="s" s="62" r="D376">
        <v>4015</v>
      </c>
      <c t="s" s="62" r="E376">
        <v>4016</v>
      </c>
      <c t="s" s="62" r="F376">
        <v>4017</v>
      </c>
      <c t="s" s="63" r="G376">
        <v>4018</v>
      </c>
      <c t="s" s="62" r="H376">
        <v>4019</v>
      </c>
      <c s="64" r="I376">
        <v>1514.0</v>
      </c>
      <c s="64" r="J376">
        <v>1381.0</v>
      </c>
      <c s="64" r="K376">
        <v>1278.0</v>
      </c>
      <c s="64" r="L376">
        <v>1203.0</v>
      </c>
      <c s="64" r="M376">
        <v>1015.0</v>
      </c>
      <c s="64" r="N376">
        <v>1002.0</v>
      </c>
      <c s="64" r="O376">
        <v>18.61</v>
      </c>
      <c s="64" r="P376">
        <v>312.624260999999</v>
      </c>
      <c s="64" r="Q376">
        <v>231.7196</v>
      </c>
      <c s="64" r="R376">
        <v>289.610097</v>
      </c>
      <c s="64" r="S376">
        <v>312.563897</v>
      </c>
      <c s="64" r="T376">
        <v>231.674328</v>
      </c>
      <c s="64" r="U376">
        <v>135.807817</v>
      </c>
      <c s="64" r="V376">
        <v>289.0</v>
      </c>
      <c s="64" r="W376">
        <v>222.0</v>
      </c>
      <c s="64" r="X376">
        <v>293.0</v>
      </c>
      <c s="64" r="Y376">
        <v>232.0</v>
      </c>
      <c s="64" r="Z376">
        <v>217.0</v>
      </c>
      <c s="64" r="AA376">
        <v>128.0</v>
      </c>
      <c s="64" r="AB376">
        <v>762.991446999999</v>
      </c>
      <c s="64" r="AC376">
        <v>166.79884</v>
      </c>
      <c s="64" r="AD376">
        <v>115.856447</v>
      </c>
      <c s="64" r="AE376">
        <v>135.821231</v>
      </c>
      <c s="64" r="AF376">
        <v>170.759603</v>
      </c>
      <c s="64" r="AG376">
        <v>117.833475</v>
      </c>
      <c s="64" r="AH376">
        <v>51.927554</v>
      </c>
      <c s="64" r="AI376">
        <v>3.994298</v>
      </c>
      <c s="64" r="AJ376">
        <v>209.744252999999</v>
      </c>
      <c s="64" r="AK376">
        <v>432.417996</v>
      </c>
      <c s="64" r="AL376">
        <v>120.829198</v>
      </c>
      <c s="64" r="AM376">
        <v>751.008553</v>
      </c>
      <c s="64" r="AN376">
        <v>145.825421</v>
      </c>
      <c s="64" r="AO376">
        <v>115.863153999999</v>
      </c>
      <c s="64" r="AP376">
        <v>153.788866</v>
      </c>
      <c s="64" r="AQ376">
        <v>141.804294</v>
      </c>
      <c s="64" r="AR376">
        <v>113.840853</v>
      </c>
      <c s="64" r="AS376">
        <v>76.890241</v>
      </c>
      <c s="64" r="AT376">
        <v>2.995724</v>
      </c>
      <c s="64" r="AU376">
        <v>195.762532999999</v>
      </c>
      <c s="64" r="AV376">
        <v>409.452457999999</v>
      </c>
      <c s="64" r="AW376">
        <v>145.793562</v>
      </c>
      <c s="64" r="AX376">
        <v>1198.363248</v>
      </c>
      <c s="64" r="AY376">
        <v>43.9372809999999</v>
      </c>
      <c s="64" r="AZ376">
        <v>47.9315789999999</v>
      </c>
      <c s="64" r="BA376">
        <v>39.942982</v>
      </c>
      <c s="64" r="BB376">
        <v>123.823245</v>
      </c>
      <c s="64" r="BC376">
        <v>175.749122</v>
      </c>
      <c s="64" r="BD376">
        <v>183.744426</v>
      </c>
      <c s="64" r="BE376">
        <v>359.486841</v>
      </c>
      <c s="64" r="BF376">
        <v>223.747772</v>
      </c>
      <c s="64" r="BG376">
        <v>1120.0</v>
      </c>
      <c s="64" r="BH376">
        <v>631.132656</v>
      </c>
      <c s="64" r="BI376">
        <v>31.954386</v>
      </c>
      <c s="64" r="BJ376">
        <v>43.9372809999999</v>
      </c>
      <c s="64" r="BK376">
        <v>27.9600879999999</v>
      </c>
      <c s="64" r="BL376">
        <v>55.920175</v>
      </c>
      <c s="64" r="BM376">
        <v>47.9315789999999</v>
      </c>
      <c s="64" r="BN376">
        <v>139.807144999999</v>
      </c>
      <c s="64" r="BO376">
        <v>195.720614</v>
      </c>
      <c s="64" r="BP376">
        <v>87.9013889999999</v>
      </c>
      <c s="64" r="BQ376">
        <v>567.230592</v>
      </c>
      <c s="64" r="BR376">
        <v>11.9828949999999</v>
      </c>
      <c s="64" r="BS376">
        <v>3.994298</v>
      </c>
      <c s="64" r="BT376">
        <v>11.9828949999999</v>
      </c>
      <c s="64" r="BU376">
        <v>67.90307</v>
      </c>
      <c s="64" r="BV376">
        <v>127.817544</v>
      </c>
      <c s="64" r="BW376">
        <v>43.9372809999999</v>
      </c>
      <c s="64" r="BX376">
        <v>163.766228</v>
      </c>
      <c s="64" r="BY376">
        <v>135.846382</v>
      </c>
      <c s="64" r="BZ376">
        <v>171.781652</v>
      </c>
      <c s="64" r="CA376">
        <v>3.994298</v>
      </c>
      <c s="64" r="CB376">
        <v>3.994298</v>
      </c>
      <c s="64" r="CC376">
        <v>0.0</v>
      </c>
      <c s="64" r="CD376">
        <v>3.994298</v>
      </c>
      <c s="64" r="CE376">
        <v>27.9600879999999</v>
      </c>
      <c s="64" r="CF376">
        <v>39.942982</v>
      </c>
      <c s="64" r="CG376">
        <v>0.0</v>
      </c>
      <c s="64" r="CH376">
        <v>91.895688</v>
      </c>
      <c s="64" r="CI376">
        <v>547.265807</v>
      </c>
      <c s="64" r="CJ376">
        <v>27.9600879999999</v>
      </c>
      <c s="64" r="CK376">
        <v>31.954386</v>
      </c>
      <c s="64" r="CL376">
        <v>39.942982</v>
      </c>
      <c s="64" r="CM376">
        <v>111.840351</v>
      </c>
      <c s="64" r="CN376">
        <v>123.823245</v>
      </c>
      <c s="64" r="CO376">
        <v>119.835654</v>
      </c>
      <c s="64" r="CP376">
        <v>3.994298</v>
      </c>
      <c s="64" r="CQ376">
        <v>87.914803</v>
      </c>
      <c s="64" r="CR376">
        <v>479.315788</v>
      </c>
      <c s="64" r="CS376">
        <v>11.9828949999999</v>
      </c>
      <c s="64" r="CT376">
        <v>11.9828949999999</v>
      </c>
      <c s="64" r="CU376">
        <v>0.0</v>
      </c>
      <c s="64" r="CV376">
        <v>7.988596</v>
      </c>
      <c s="64" r="CW376">
        <v>23.965789</v>
      </c>
      <c s="64" r="CX376">
        <v>23.965789</v>
      </c>
      <c s="64" r="CY376">
        <v>355.492543</v>
      </c>
      <c s="64" r="CZ376">
        <v>43.9372809999999</v>
      </c>
    </row>
    <row customHeight="1" r="377" ht="15.0">
      <c t="s" s="62" r="A377">
        <v>4020</v>
      </c>
      <c t="s" s="62" r="B377">
        <v>4021</v>
      </c>
      <c t="s" s="62" r="C377">
        <v>4022</v>
      </c>
      <c t="s" s="62" r="D377">
        <v>4023</v>
      </c>
      <c t="s" s="62" r="E377">
        <v>4024</v>
      </c>
      <c t="s" s="62" r="F377">
        <v>4025</v>
      </c>
      <c t="s" s="63" r="G377">
        <v>4026</v>
      </c>
      <c t="s" s="62" r="H377">
        <v>4027</v>
      </c>
      <c s="64" r="I377">
        <v>303.0</v>
      </c>
      <c s="64" r="J377">
        <v>297.0</v>
      </c>
      <c s="64" r="K377">
        <v>280.0</v>
      </c>
      <c s="64" r="L377">
        <v>278.0</v>
      </c>
      <c s="64" r="M377">
        <v>312.0</v>
      </c>
      <c s="64" r="N377">
        <v>325.0</v>
      </c>
      <c s="64" r="O377">
        <v>5.76</v>
      </c>
      <c s="64" r="P377">
        <v>43.0</v>
      </c>
      <c s="64" r="Q377">
        <v>44.0</v>
      </c>
      <c s="64" r="R377">
        <v>50.0</v>
      </c>
      <c s="64" r="S377">
        <v>73.0</v>
      </c>
      <c s="64" r="T377">
        <v>36.0</v>
      </c>
      <c s="64" r="U377">
        <v>57.0</v>
      </c>
      <c s="64" r="V377">
        <v>49.0</v>
      </c>
      <c s="64" r="W377">
        <v>32.0</v>
      </c>
      <c s="64" r="X377">
        <v>69.0</v>
      </c>
      <c s="64" r="Y377">
        <v>49.0</v>
      </c>
      <c s="64" r="Z377">
        <v>53.0</v>
      </c>
      <c s="64" r="AA377">
        <v>45.0</v>
      </c>
      <c s="64" r="AB377">
        <v>130.0</v>
      </c>
      <c s="64" r="AC377">
        <v>22.0</v>
      </c>
      <c s="64" r="AD377">
        <v>21.0</v>
      </c>
      <c s="64" r="AE377">
        <v>27.0</v>
      </c>
      <c s="64" r="AF377">
        <v>35.0</v>
      </c>
      <c s="64" r="AG377">
        <v>14.0</v>
      </c>
      <c s="64" r="AH377">
        <v>10.0</v>
      </c>
      <c s="64" r="AI377">
        <v>1.0</v>
      </c>
      <c s="64" r="AJ377">
        <v>28.0</v>
      </c>
      <c s="64" r="AK377">
        <v>84.0</v>
      </c>
      <c s="64" r="AL377">
        <v>18.0</v>
      </c>
      <c s="64" r="AM377">
        <v>173.0</v>
      </c>
      <c s="64" r="AN377">
        <v>21.0</v>
      </c>
      <c s="64" r="AO377">
        <v>23.0</v>
      </c>
      <c s="64" r="AP377">
        <v>23.0</v>
      </c>
      <c s="64" r="AQ377">
        <v>38.0</v>
      </c>
      <c s="64" r="AR377">
        <v>22.0</v>
      </c>
      <c s="64" r="AS377">
        <v>33.0</v>
      </c>
      <c s="64" r="AT377">
        <v>13.0</v>
      </c>
      <c s="64" r="AU377">
        <v>30.0</v>
      </c>
      <c s="64" r="AV377">
        <v>82.0</v>
      </c>
      <c s="64" r="AW377">
        <v>61.0</v>
      </c>
      <c s="64" r="AX377">
        <v>268.0</v>
      </c>
      <c s="64" r="AY377">
        <v>16.0</v>
      </c>
      <c s="64" r="AZ377">
        <v>4.0</v>
      </c>
      <c s="64" r="BA377">
        <v>0.0</v>
      </c>
      <c s="64" r="BB377">
        <v>16.0</v>
      </c>
      <c s="64" r="BC377">
        <v>20.0</v>
      </c>
      <c s="64" r="BD377">
        <v>92.0</v>
      </c>
      <c s="64" r="BE377">
        <v>96.0</v>
      </c>
      <c s="64" r="BF377">
        <v>24.0</v>
      </c>
      <c s="64" r="BG377">
        <v>264.0</v>
      </c>
      <c s="64" r="BH377">
        <v>108.0</v>
      </c>
      <c s="64" r="BI377">
        <v>12.0</v>
      </c>
      <c s="64" r="BJ377">
        <v>4.0</v>
      </c>
      <c s="64" r="BK377">
        <v>0.0</v>
      </c>
      <c s="64" r="BL377">
        <v>4.0</v>
      </c>
      <c s="64" r="BM377">
        <v>0.0</v>
      </c>
      <c s="64" r="BN377">
        <v>52.0</v>
      </c>
      <c s="64" r="BO377">
        <v>24.0</v>
      </c>
      <c s="64" r="BP377">
        <v>12.0</v>
      </c>
      <c s="64" r="BQ377">
        <v>160.0</v>
      </c>
      <c s="64" r="BR377">
        <v>4.0</v>
      </c>
      <c s="64" r="BS377">
        <v>0.0</v>
      </c>
      <c s="64" r="BT377">
        <v>0.0</v>
      </c>
      <c s="64" r="BU377">
        <v>12.0</v>
      </c>
      <c s="64" r="BV377">
        <v>20.0</v>
      </c>
      <c s="64" r="BW377">
        <v>40.0</v>
      </c>
      <c s="64" r="BX377">
        <v>72.0</v>
      </c>
      <c s="64" r="BY377">
        <v>12.0</v>
      </c>
      <c s="64" r="BZ377">
        <v>36.0</v>
      </c>
      <c s="64" r="CA377">
        <v>0.0</v>
      </c>
      <c s="64" r="CB377">
        <v>0.0</v>
      </c>
      <c s="64" r="CC377">
        <v>0.0</v>
      </c>
      <c s="64" r="CD377">
        <v>0.0</v>
      </c>
      <c s="64" r="CE377">
        <v>4.0</v>
      </c>
      <c s="64" r="CF377">
        <v>12.0</v>
      </c>
      <c s="64" r="CG377">
        <v>0.0</v>
      </c>
      <c s="64" r="CH377">
        <v>20.0</v>
      </c>
      <c s="64" r="CI377">
        <v>116.0</v>
      </c>
      <c s="64" r="CJ377">
        <v>12.0</v>
      </c>
      <c s="64" r="CK377">
        <v>4.0</v>
      </c>
      <c s="64" r="CL377">
        <v>0.0</v>
      </c>
      <c s="64" r="CM377">
        <v>12.0</v>
      </c>
      <c s="64" r="CN377">
        <v>16.0</v>
      </c>
      <c s="64" r="CO377">
        <v>72.0</v>
      </c>
      <c s="64" r="CP377">
        <v>0.0</v>
      </c>
      <c s="64" r="CQ377">
        <v>0.0</v>
      </c>
      <c s="64" r="CR377">
        <v>116.0</v>
      </c>
      <c s="64" r="CS377">
        <v>4.0</v>
      </c>
      <c s="64" r="CT377">
        <v>0.0</v>
      </c>
      <c s="64" r="CU377">
        <v>0.0</v>
      </c>
      <c s="64" r="CV377">
        <v>4.0</v>
      </c>
      <c s="64" r="CW377">
        <v>0.0</v>
      </c>
      <c s="64" r="CX377">
        <v>8.0</v>
      </c>
      <c s="64" r="CY377">
        <v>96.0</v>
      </c>
      <c s="64" r="CZ377">
        <v>4.0</v>
      </c>
    </row>
    <row customHeight="1" r="378" ht="15.0">
      <c t="s" s="62" r="A378">
        <v>4028</v>
      </c>
      <c t="s" s="62" r="B378">
        <v>4029</v>
      </c>
      <c t="s" s="62" r="C378">
        <v>4030</v>
      </c>
      <c t="s" s="62" r="D378">
        <v>4031</v>
      </c>
      <c t="s" s="62" r="E378">
        <v>4032</v>
      </c>
      <c t="s" s="62" r="F378">
        <v>4033</v>
      </c>
      <c t="s" s="63" r="G378">
        <v>4034</v>
      </c>
      <c t="s" s="62" r="H378">
        <v>4035</v>
      </c>
      <c s="64" r="I378">
        <v>536.0</v>
      </c>
      <c s="64" r="J378">
        <v>405.0</v>
      </c>
      <c s="64" r="K378">
        <v>359.0</v>
      </c>
      <c s="64" r="L378">
        <v>344.0</v>
      </c>
      <c s="64" r="M378">
        <v>305.0</v>
      </c>
      <c s="64" r="N378">
        <v>321.0</v>
      </c>
      <c s="64" r="O378">
        <v>5.17</v>
      </c>
      <c s="64" r="P378">
        <v>109.404942</v>
      </c>
      <c s="64" r="Q378">
        <v>66.2503449999999</v>
      </c>
      <c s="64" r="R378">
        <v>114.428161</v>
      </c>
      <c s="64" r="S378">
        <v>106.402069</v>
      </c>
      <c s="64" r="T378">
        <v>83.302068</v>
      </c>
      <c s="64" r="U378">
        <v>56.212414</v>
      </c>
      <c s="64" r="V378">
        <v>65.0</v>
      </c>
      <c s="64" r="W378">
        <v>71.0</v>
      </c>
      <c s="64" r="X378">
        <v>77.0</v>
      </c>
      <c s="64" r="Y378">
        <v>74.0</v>
      </c>
      <c s="64" r="Z378">
        <v>80.0</v>
      </c>
      <c s="64" r="AA378">
        <v>38.0</v>
      </c>
      <c s="64" r="AB378">
        <v>259.965401999999</v>
      </c>
      <c s="64" r="AC378">
        <v>54.200575</v>
      </c>
      <c s="64" r="AD378">
        <v>35.132759</v>
      </c>
      <c s="64" r="AE378">
        <v>56.2081609999999</v>
      </c>
      <c s="64" r="AF378">
        <v>46.174483</v>
      </c>
      <c s="64" r="AG378">
        <v>44.1583899999999</v>
      </c>
      <c s="64" r="AH378">
        <v>22.083448</v>
      </c>
      <c s="64" r="AI378">
        <v>2.00758599999999</v>
      </c>
      <c s="64" r="AJ378">
        <v>71.2650569999999</v>
      </c>
      <c s="64" r="AK378">
        <v>140.522528999999</v>
      </c>
      <c s="64" r="AL378">
        <v>48.177816</v>
      </c>
      <c s="64" r="AM378">
        <v>276.034598</v>
      </c>
      <c s="64" r="AN378">
        <v>55.204368</v>
      </c>
      <c s="64" r="AO378">
        <v>31.1175859999999</v>
      </c>
      <c s="64" r="AP378">
        <v>58.22</v>
      </c>
      <c s="64" r="AQ378">
        <v>60.227586</v>
      </c>
      <c s="64" r="AR378">
        <v>39.143678</v>
      </c>
      <c s="64" r="AS378">
        <v>29.11</v>
      </c>
      <c s="64" r="AT378">
        <v>3.01137899999999</v>
      </c>
      <c s="64" r="AU378">
        <v>64.238506</v>
      </c>
      <c s="64" r="AV378">
        <v>155.583677999999</v>
      </c>
      <c s="64" r="AW378">
        <v>56.212414</v>
      </c>
      <c s="64" r="AX378">
        <v>441.668967</v>
      </c>
      <c s="64" r="AY378">
        <v>4.01517199999999</v>
      </c>
      <c s="64" r="AZ378">
        <v>12.045517</v>
      </c>
      <c s="64" r="BA378">
        <v>16.06069</v>
      </c>
      <c s="64" r="BB378">
        <v>80.303448</v>
      </c>
      <c s="64" r="BC378">
        <v>64.242759</v>
      </c>
      <c s="64" r="BD378">
        <v>112.424828</v>
      </c>
      <c s="64" r="BE378">
        <v>104.394482999999</v>
      </c>
      <c s="64" r="BF378">
        <v>48.1820689999999</v>
      </c>
      <c s="64" r="BG378">
        <v>356.0</v>
      </c>
      <c s="64" r="BH378">
        <v>208.788965999999</v>
      </c>
      <c s="64" r="BI378">
        <v>0.0</v>
      </c>
      <c s="64" r="BJ378">
        <v>12.045517</v>
      </c>
      <c s="64" r="BK378">
        <v>12.045517</v>
      </c>
      <c s="64" r="BL378">
        <v>20.075862</v>
      </c>
      <c s="64" r="BM378">
        <v>16.06069</v>
      </c>
      <c s="64" r="BN378">
        <v>84.3186209999999</v>
      </c>
      <c s="64" r="BO378">
        <v>48.1820689999999</v>
      </c>
      <c s="64" r="BP378">
        <v>16.06069</v>
      </c>
      <c s="64" r="BQ378">
        <v>232.880000999999</v>
      </c>
      <c s="64" r="BR378">
        <v>4.01517199999999</v>
      </c>
      <c s="64" r="BS378">
        <v>0.0</v>
      </c>
      <c s="64" r="BT378">
        <v>4.01517199999999</v>
      </c>
      <c s="64" r="BU378">
        <v>60.227586</v>
      </c>
      <c s="64" r="BV378">
        <v>48.1820689999999</v>
      </c>
      <c s="64" r="BW378">
        <v>28.106207</v>
      </c>
      <c s="64" r="BX378">
        <v>56.212414</v>
      </c>
      <c s="64" r="BY378">
        <v>32.1213789999999</v>
      </c>
      <c s="64" r="BZ378">
        <v>56.212414</v>
      </c>
      <c s="64" r="CA378">
        <v>0.0</v>
      </c>
      <c s="64" r="CB378">
        <v>0.0</v>
      </c>
      <c s="64" r="CC378">
        <v>0.0</v>
      </c>
      <c s="64" r="CD378">
        <v>12.045517</v>
      </c>
      <c s="64" r="CE378">
        <v>12.045517</v>
      </c>
      <c s="64" r="CF378">
        <v>12.045517</v>
      </c>
      <c s="64" r="CG378">
        <v>0.0</v>
      </c>
      <c s="64" r="CH378">
        <v>20.075862</v>
      </c>
      <c s="64" r="CI378">
        <v>232.880000999999</v>
      </c>
      <c s="64" r="CJ378">
        <v>0.0</v>
      </c>
      <c s="64" r="CK378">
        <v>8.030345</v>
      </c>
      <c s="64" r="CL378">
        <v>12.045517</v>
      </c>
      <c s="64" r="CM378">
        <v>48.1820689999999</v>
      </c>
      <c s="64" r="CN378">
        <v>48.1820689999999</v>
      </c>
      <c s="64" r="CO378">
        <v>88.333793</v>
      </c>
      <c s="64" r="CP378">
        <v>0.0</v>
      </c>
      <c s="64" r="CQ378">
        <v>28.106207</v>
      </c>
      <c s="64" r="CR378">
        <v>152.576551999999</v>
      </c>
      <c s="64" r="CS378">
        <v>4.01517199999999</v>
      </c>
      <c s="64" r="CT378">
        <v>4.01517199999999</v>
      </c>
      <c s="64" r="CU378">
        <v>4.01517199999999</v>
      </c>
      <c s="64" r="CV378">
        <v>20.075862</v>
      </c>
      <c s="64" r="CW378">
        <v>4.01517199999999</v>
      </c>
      <c s="64" r="CX378">
        <v>12.045517</v>
      </c>
      <c s="64" r="CY378">
        <v>104.394482999999</v>
      </c>
      <c s="64" r="CZ378">
        <v>0.0</v>
      </c>
    </row>
    <row customHeight="1" r="379" ht="15.0">
      <c t="s" s="62" r="A379">
        <v>4036</v>
      </c>
      <c t="s" s="62" r="B379">
        <v>4037</v>
      </c>
      <c t="s" s="62" r="C379">
        <v>4038</v>
      </c>
      <c t="s" s="62" r="D379">
        <v>4039</v>
      </c>
      <c t="s" s="62" r="E379">
        <v>4040</v>
      </c>
      <c t="s" s="62" r="F379">
        <v>4041</v>
      </c>
      <c t="s" s="63" r="G379">
        <v>4042</v>
      </c>
      <c t="s" s="62" r="H379">
        <v>4043</v>
      </c>
      <c s="64" r="I379">
        <v>2717.0</v>
      </c>
      <c s="64" r="J379">
        <v>2535.0</v>
      </c>
      <c s="64" r="K379">
        <v>2321.0</v>
      </c>
      <c s="64" r="L379">
        <v>1805.0</v>
      </c>
      <c s="64" r="M379">
        <v>1006.0</v>
      </c>
      <c s="64" r="N379">
        <v>884.0</v>
      </c>
      <c s="64" r="O379">
        <v>10.26</v>
      </c>
      <c s="64" r="P379">
        <v>512.120776999999</v>
      </c>
      <c s="64" r="Q379">
        <v>431.416919</v>
      </c>
      <c s="64" r="R379">
        <v>545.000126</v>
      </c>
      <c s="64" r="S379">
        <v>643.638174</v>
      </c>
      <c s="64" r="T379">
        <v>393.508056</v>
      </c>
      <c s="64" r="U379">
        <v>191.315947999999</v>
      </c>
      <c s="64" r="V379">
        <v>523.0</v>
      </c>
      <c s="64" r="W379">
        <v>487.0</v>
      </c>
      <c s="64" r="X379">
        <v>570.0</v>
      </c>
      <c s="64" r="Y379">
        <v>584.0</v>
      </c>
      <c s="64" r="Z379">
        <v>181.0</v>
      </c>
      <c s="64" r="AA379">
        <v>190.0</v>
      </c>
      <c s="64" r="AB379">
        <v>1332.14944599999</v>
      </c>
      <c s="64" r="AC379">
        <v>268.016515</v>
      </c>
      <c s="64" r="AD379">
        <v>213.2176</v>
      </c>
      <c s="64" r="AE379">
        <v>267.020171</v>
      </c>
      <c s="64" r="AF379">
        <v>305.877584</v>
      </c>
      <c s="64" r="AG379">
        <v>204.347186999999</v>
      </c>
      <c s="64" r="AH379">
        <v>62.3168989999999</v>
      </c>
      <c s="64" r="AI379">
        <v>11.353489</v>
      </c>
      <c s="64" r="AJ379">
        <v>347.724028999999</v>
      </c>
      <c s="64" r="AK379">
        <v>827.994027999999</v>
      </c>
      <c s="64" r="AL379">
        <v>156.431389</v>
      </c>
      <c s="64" r="AM379">
        <v>1384.850554</v>
      </c>
      <c s="64" r="AN379">
        <v>244.104261</v>
      </c>
      <c s="64" r="AO379">
        <v>218.199319</v>
      </c>
      <c s="64" r="AP379">
        <v>277.979955</v>
      </c>
      <c s="64" r="AQ379">
        <v>337.760589999999</v>
      </c>
      <c s="64" r="AR379">
        <v>189.160868999999</v>
      </c>
      <c s="64" r="AS379">
        <v>94.770983</v>
      </c>
      <c s="64" r="AT379">
        <v>22.8745769999999</v>
      </c>
      <c s="64" r="AU379">
        <v>331.782526</v>
      </c>
      <c s="64" r="AV379">
        <v>851.902199999999</v>
      </c>
      <c s="64" r="AW379">
        <v>201.165828</v>
      </c>
      <c s="64" r="AX379">
        <v>2202.91510699999</v>
      </c>
      <c s="64" r="AY379">
        <v>7.97075099999999</v>
      </c>
      <c s="64" r="AZ379">
        <v>83.69289</v>
      </c>
      <c s="64" r="BA379">
        <v>155.429652</v>
      </c>
      <c s="64" r="BB379">
        <v>362.669188</v>
      </c>
      <c s="64" r="BC379">
        <v>422.449822999999</v>
      </c>
      <c s="64" r="BD379">
        <v>314.844679999999</v>
      </c>
      <c s="64" r="BE379">
        <v>584.852575</v>
      </c>
      <c s="64" r="BF379">
        <v>271.005546999999</v>
      </c>
      <c s="64" r="BG379">
        <v>2020.0</v>
      </c>
      <c s="64" r="BH379">
        <v>1087.05925699999</v>
      </c>
      <c s="64" r="BI379">
        <v>3.985376</v>
      </c>
      <c s="64" r="BJ379">
        <v>67.7513869999999</v>
      </c>
      <c s="64" r="BK379">
        <v>103.619767999999</v>
      </c>
      <c s="64" r="BL379">
        <v>151.444276</v>
      </c>
      <c s="64" r="BM379">
        <v>83.69289</v>
      </c>
      <c s="64" r="BN379">
        <v>278.976298999999</v>
      </c>
      <c s="64" r="BO379">
        <v>309.910997</v>
      </c>
      <c s="64" r="BP379">
        <v>87.6782649999999</v>
      </c>
      <c s="64" r="BQ379">
        <v>1115.85584999999</v>
      </c>
      <c s="64" r="BR379">
        <v>3.985376</v>
      </c>
      <c s="64" r="BS379">
        <v>15.941503</v>
      </c>
      <c s="64" r="BT379">
        <v>51.8098839999999</v>
      </c>
      <c s="64" r="BU379">
        <v>211.224911999999</v>
      </c>
      <c s="64" r="BV379">
        <v>338.756934</v>
      </c>
      <c s="64" r="BW379">
        <v>35.8683809999999</v>
      </c>
      <c s="64" r="BX379">
        <v>274.941577999999</v>
      </c>
      <c s="64" r="BY379">
        <v>183.327282</v>
      </c>
      <c s="64" r="BZ379">
        <v>278.976298999999</v>
      </c>
      <c s="64" r="CA379">
        <v>0.0</v>
      </c>
      <c s="64" r="CB379">
        <v>0.0</v>
      </c>
      <c s="64" r="CC379">
        <v>0.0</v>
      </c>
      <c s="64" r="CD379">
        <v>3.985376</v>
      </c>
      <c s="64" r="CE379">
        <v>55.7952599999999</v>
      </c>
      <c s="64" r="CF379">
        <v>59.7806349999999</v>
      </c>
      <c s="64" r="CG379">
        <v>0.0</v>
      </c>
      <c s="64" r="CH379">
        <v>159.415028</v>
      </c>
      <c s="64" r="CI379">
        <v>1072.066062</v>
      </c>
      <c s="64" r="CJ379">
        <v>3.985376</v>
      </c>
      <c s="64" r="CK379">
        <v>35.8683809999999</v>
      </c>
      <c s="64" r="CL379">
        <v>139.488148999999</v>
      </c>
      <c s="64" r="CM379">
        <v>310.859304</v>
      </c>
      <c s="64" r="CN379">
        <v>282.961674</v>
      </c>
      <c s="64" r="CO379">
        <v>223.181039</v>
      </c>
      <c s="64" r="CP379">
        <v>7.97075099999999</v>
      </c>
      <c s="64" r="CQ379">
        <v>67.7513869999999</v>
      </c>
      <c s="64" r="CR379">
        <v>851.872747</v>
      </c>
      <c s="64" r="CS379">
        <v>3.985376</v>
      </c>
      <c s="64" r="CT379">
        <v>47.824508</v>
      </c>
      <c s="64" r="CU379">
        <v>15.941503</v>
      </c>
      <c s="64" r="CV379">
        <v>47.824508</v>
      </c>
      <c s="64" r="CW379">
        <v>83.69289</v>
      </c>
      <c s="64" r="CX379">
        <v>31.883006</v>
      </c>
      <c s="64" r="CY379">
        <v>576.881824</v>
      </c>
      <c s="64" r="CZ379">
        <v>43.8391329999999</v>
      </c>
    </row>
    <row customHeight="1" r="380" ht="15.0">
      <c t="s" s="62" r="A380">
        <v>4044</v>
      </c>
      <c t="s" s="62" r="B380">
        <v>4045</v>
      </c>
      <c t="s" s="62" r="C380">
        <v>4046</v>
      </c>
      <c t="s" s="62" r="D380">
        <v>4047</v>
      </c>
      <c t="s" s="62" r="E380">
        <v>4048</v>
      </c>
      <c t="s" s="62" r="F380">
        <v>4049</v>
      </c>
      <c t="s" s="63" r="G380">
        <v>4050</v>
      </c>
      <c t="s" s="62" r="H380">
        <v>4051</v>
      </c>
      <c s="64" r="I380">
        <v>1947.0</v>
      </c>
      <c s="64" r="J380">
        <v>1774.0</v>
      </c>
      <c s="64" r="K380">
        <v>1765.0</v>
      </c>
      <c s="64" r="L380">
        <v>1733.0</v>
      </c>
      <c s="64" r="M380">
        <v>1687.0</v>
      </c>
      <c s="64" r="N380">
        <v>1621.0</v>
      </c>
      <c s="64" r="O380">
        <v>28.06</v>
      </c>
      <c s="64" r="P380">
        <v>426.0</v>
      </c>
      <c s="64" r="Q380">
        <v>269.0</v>
      </c>
      <c s="64" r="R380">
        <v>399.0</v>
      </c>
      <c s="64" r="S380">
        <v>383.0</v>
      </c>
      <c s="64" r="T380">
        <v>297.0</v>
      </c>
      <c s="64" r="U380">
        <v>173.0</v>
      </c>
      <c s="64" r="V380">
        <v>358.0</v>
      </c>
      <c s="64" r="W380">
        <v>316.0</v>
      </c>
      <c s="64" r="X380">
        <v>348.0</v>
      </c>
      <c s="64" r="Y380">
        <v>370.0</v>
      </c>
      <c s="64" r="Z380">
        <v>247.0</v>
      </c>
      <c s="64" r="AA380">
        <v>135.0</v>
      </c>
      <c s="64" r="AB380">
        <v>962.0</v>
      </c>
      <c s="64" r="AC380">
        <v>222.0</v>
      </c>
      <c s="64" r="AD380">
        <v>127.0</v>
      </c>
      <c s="64" r="AE380">
        <v>196.0</v>
      </c>
      <c s="64" r="AF380">
        <v>196.0</v>
      </c>
      <c s="64" r="AG380">
        <v>151.0</v>
      </c>
      <c s="64" r="AH380">
        <v>67.0</v>
      </c>
      <c s="64" r="AI380">
        <v>3.0</v>
      </c>
      <c s="64" r="AJ380">
        <v>280.0</v>
      </c>
      <c s="64" r="AK380">
        <v>521.0</v>
      </c>
      <c s="64" r="AL380">
        <v>161.0</v>
      </c>
      <c s="64" r="AM380">
        <v>985.0</v>
      </c>
      <c s="64" r="AN380">
        <v>204.0</v>
      </c>
      <c s="64" r="AO380">
        <v>142.0</v>
      </c>
      <c s="64" r="AP380">
        <v>203.0</v>
      </c>
      <c s="64" r="AQ380">
        <v>187.0</v>
      </c>
      <c s="64" r="AR380">
        <v>146.0</v>
      </c>
      <c s="64" r="AS380">
        <v>95.0</v>
      </c>
      <c s="64" r="AT380">
        <v>8.0</v>
      </c>
      <c s="64" r="AU380">
        <v>259.0</v>
      </c>
      <c s="64" r="AV380">
        <v>540.0</v>
      </c>
      <c s="64" r="AW380">
        <v>186.0</v>
      </c>
      <c s="64" r="AX380">
        <v>1508.0</v>
      </c>
      <c s="64" r="AY380">
        <v>40.0</v>
      </c>
      <c s="64" r="AZ380">
        <v>60.0</v>
      </c>
      <c s="64" r="BA380">
        <v>44.0</v>
      </c>
      <c s="64" r="BB380">
        <v>128.0</v>
      </c>
      <c s="64" r="BC380">
        <v>196.0</v>
      </c>
      <c s="64" r="BD380">
        <v>312.0</v>
      </c>
      <c s="64" r="BE380">
        <v>424.0</v>
      </c>
      <c s="64" r="BF380">
        <v>304.0</v>
      </c>
      <c s="64" r="BG380">
        <v>1424.0</v>
      </c>
      <c s="64" r="BH380">
        <v>728.0</v>
      </c>
      <c s="64" r="BI380">
        <v>16.0</v>
      </c>
      <c s="64" r="BJ380">
        <v>40.0</v>
      </c>
      <c s="64" r="BK380">
        <v>28.0</v>
      </c>
      <c s="64" r="BL380">
        <v>56.0</v>
      </c>
      <c s="64" r="BM380">
        <v>24.0</v>
      </c>
      <c s="64" r="BN380">
        <v>244.0</v>
      </c>
      <c s="64" r="BO380">
        <v>220.0</v>
      </c>
      <c s="64" r="BP380">
        <v>100.0</v>
      </c>
      <c s="64" r="BQ380">
        <v>780.0</v>
      </c>
      <c s="64" r="BR380">
        <v>24.0</v>
      </c>
      <c s="64" r="BS380">
        <v>20.0</v>
      </c>
      <c s="64" r="BT380">
        <v>16.0</v>
      </c>
      <c s="64" r="BU380">
        <v>72.0</v>
      </c>
      <c s="64" r="BV380">
        <v>172.0</v>
      </c>
      <c s="64" r="BW380">
        <v>68.0</v>
      </c>
      <c s="64" r="BX380">
        <v>204.0</v>
      </c>
      <c s="64" r="BY380">
        <v>204.0</v>
      </c>
      <c s="64" r="BZ380">
        <v>172.0</v>
      </c>
      <c s="64" r="CA380">
        <v>0.0</v>
      </c>
      <c s="64" r="CB380">
        <v>0.0</v>
      </c>
      <c s="64" r="CC380">
        <v>0.0</v>
      </c>
      <c s="64" r="CD380">
        <v>0.0</v>
      </c>
      <c s="64" r="CE380">
        <v>40.0</v>
      </c>
      <c s="64" r="CF380">
        <v>32.0</v>
      </c>
      <c s="64" r="CG380">
        <v>0.0</v>
      </c>
      <c s="64" r="CH380">
        <v>100.0</v>
      </c>
      <c s="64" r="CI380">
        <v>732.0</v>
      </c>
      <c s="64" r="CJ380">
        <v>24.0</v>
      </c>
      <c s="64" r="CK380">
        <v>52.0</v>
      </c>
      <c s="64" r="CL380">
        <v>40.0</v>
      </c>
      <c s="64" r="CM380">
        <v>88.0</v>
      </c>
      <c s="64" r="CN380">
        <v>140.0</v>
      </c>
      <c s="64" r="CO380">
        <v>244.0</v>
      </c>
      <c s="64" r="CP380">
        <v>0.0</v>
      </c>
      <c s="64" r="CQ380">
        <v>144.0</v>
      </c>
      <c s="64" r="CR380">
        <v>604.0</v>
      </c>
      <c s="64" r="CS380">
        <v>16.0</v>
      </c>
      <c s="64" r="CT380">
        <v>8.0</v>
      </c>
      <c s="64" r="CU380">
        <v>4.0</v>
      </c>
      <c s="64" r="CV380">
        <v>40.0</v>
      </c>
      <c s="64" r="CW380">
        <v>16.0</v>
      </c>
      <c s="64" r="CX380">
        <v>36.0</v>
      </c>
      <c s="64" r="CY380">
        <v>424.0</v>
      </c>
      <c s="64" r="CZ380">
        <v>60.0</v>
      </c>
    </row>
    <row customHeight="1" r="381" ht="15.0">
      <c t="s" s="62" r="A381">
        <v>4052</v>
      </c>
      <c t="s" s="62" r="B381">
        <v>4053</v>
      </c>
      <c t="s" s="62" r="C381">
        <v>4054</v>
      </c>
      <c t="s" s="62" r="D381">
        <v>4055</v>
      </c>
      <c t="s" s="62" r="E381">
        <v>4056</v>
      </c>
      <c t="s" s="62" r="F381">
        <v>4057</v>
      </c>
      <c t="s" s="63" r="G381">
        <v>4058</v>
      </c>
      <c t="s" s="62" r="H381">
        <v>4059</v>
      </c>
      <c s="64" r="I381">
        <v>284.0</v>
      </c>
      <c s="64" r="J381">
        <v>323.0</v>
      </c>
      <c s="64" r="K381">
        <v>337.0</v>
      </c>
      <c s="64" r="L381">
        <v>381.0</v>
      </c>
      <c s="64" r="M381">
        <v>378.0</v>
      </c>
      <c s="64" r="N381">
        <v>385.0</v>
      </c>
      <c s="64" r="O381">
        <v>7.55</v>
      </c>
      <c s="64" r="P381">
        <v>34.158076</v>
      </c>
      <c s="64" r="Q381">
        <v>40.989691</v>
      </c>
      <c s="64" r="R381">
        <v>52.701031</v>
      </c>
      <c s="64" r="S381">
        <v>72.219931</v>
      </c>
      <c s="64" r="T381">
        <v>46.8453609999999</v>
      </c>
      <c s="64" r="U381">
        <v>37.085911</v>
      </c>
      <c s="64" r="V381">
        <v>48.0</v>
      </c>
      <c s="64" r="W381">
        <v>40.0</v>
      </c>
      <c s="64" r="X381">
        <v>70.0</v>
      </c>
      <c s="64" r="Y381">
        <v>55.0</v>
      </c>
      <c s="64" r="Z381">
        <v>73.0</v>
      </c>
      <c s="64" r="AA381">
        <v>37.0</v>
      </c>
      <c s="64" r="AB381">
        <v>143.463918</v>
      </c>
      <c s="64" r="AC381">
        <v>18.5429549999999</v>
      </c>
      <c s="64" r="AD381">
        <v>22.446735</v>
      </c>
      <c s="64" r="AE381">
        <v>22.446735</v>
      </c>
      <c s="64" r="AF381">
        <v>40.989691</v>
      </c>
      <c s="64" r="AG381">
        <v>24.3986249999999</v>
      </c>
      <c s="64" r="AH381">
        <v>13.66323</v>
      </c>
      <c s="64" r="AI381">
        <v>0.975944999999999</v>
      </c>
      <c s="64" r="AJ381">
        <v>26.350515</v>
      </c>
      <c s="64" r="AK381">
        <v>88.810997</v>
      </c>
      <c s="64" r="AL381">
        <v>28.302405</v>
      </c>
      <c s="64" r="AM381">
        <v>140.536081999999</v>
      </c>
      <c s="64" r="AN381">
        <v>15.6151199999999</v>
      </c>
      <c s="64" r="AO381">
        <v>18.5429549999999</v>
      </c>
      <c s="64" r="AP381">
        <v>30.254296</v>
      </c>
      <c s="64" r="AQ381">
        <v>31.2302409999999</v>
      </c>
      <c s="64" r="AR381">
        <v>22.446735</v>
      </c>
      <c s="64" r="AS381">
        <v>21.47079</v>
      </c>
      <c s="64" r="AT381">
        <v>0.975944999999999</v>
      </c>
      <c s="64" r="AU381">
        <v>19.5188999999999</v>
      </c>
      <c s="64" r="AV381">
        <v>81.0034359999999</v>
      </c>
      <c s="64" r="AW381">
        <v>40.0137459999999</v>
      </c>
      <c s="64" r="AX381">
        <v>253.745703999999</v>
      </c>
      <c s="64" r="AY381">
        <v>15.6151199999999</v>
      </c>
      <c s="64" r="AZ381">
        <v>19.5188999999999</v>
      </c>
      <c s="64" r="BA381">
        <v>3.90377999999999</v>
      </c>
      <c s="64" r="BB381">
        <v>19.5188999999999</v>
      </c>
      <c s="64" r="BC381">
        <v>23.42268</v>
      </c>
      <c s="64" r="BD381">
        <v>70.2680409999999</v>
      </c>
      <c s="64" r="BE381">
        <v>66.3642609999999</v>
      </c>
      <c s="64" r="BF381">
        <v>35.1340209999999</v>
      </c>
      <c s="64" r="BG381">
        <v>292.0</v>
      </c>
      <c s="64" r="BH381">
        <v>117.113401999999</v>
      </c>
      <c s="64" r="BI381">
        <v>11.71134</v>
      </c>
      <c s="64" r="BJ381">
        <v>11.71134</v>
      </c>
      <c s="64" r="BK381">
        <v>3.90377999999999</v>
      </c>
      <c s="64" r="BL381">
        <v>3.90377999999999</v>
      </c>
      <c s="64" r="BM381">
        <v>7.80755999999999</v>
      </c>
      <c s="64" r="BN381">
        <v>39.037801</v>
      </c>
      <c s="64" r="BO381">
        <v>27.32646</v>
      </c>
      <c s="64" r="BP381">
        <v>11.71134</v>
      </c>
      <c s="64" r="BQ381">
        <v>136.632302</v>
      </c>
      <c s="64" r="BR381">
        <v>3.90377999999999</v>
      </c>
      <c s="64" r="BS381">
        <v>7.80755999999999</v>
      </c>
      <c s="64" r="BT381">
        <v>0.0</v>
      </c>
      <c s="64" r="BU381">
        <v>15.6151199999999</v>
      </c>
      <c s="64" r="BV381">
        <v>15.6151199999999</v>
      </c>
      <c s="64" r="BW381">
        <v>31.2302409999999</v>
      </c>
      <c s="64" r="BX381">
        <v>39.037801</v>
      </c>
      <c s="64" r="BY381">
        <v>23.42268</v>
      </c>
      <c s="64" r="BZ381">
        <v>27.32646</v>
      </c>
      <c s="64" r="CA381">
        <v>0.0</v>
      </c>
      <c s="64" r="CB381">
        <v>0.0</v>
      </c>
      <c s="64" r="CC381">
        <v>0.0</v>
      </c>
      <c s="64" r="CD381">
        <v>0.0</v>
      </c>
      <c s="64" r="CE381">
        <v>3.90377999999999</v>
      </c>
      <c s="64" r="CF381">
        <v>7.80755999999999</v>
      </c>
      <c s="64" r="CG381">
        <v>0.0</v>
      </c>
      <c s="64" r="CH381">
        <v>15.6151199999999</v>
      </c>
      <c s="64" r="CI381">
        <v>124.920962</v>
      </c>
      <c s="64" r="CJ381">
        <v>7.80755999999999</v>
      </c>
      <c s="64" r="CK381">
        <v>11.71134</v>
      </c>
      <c s="64" r="CL381">
        <v>0.0</v>
      </c>
      <c s="64" r="CM381">
        <v>15.6151199999999</v>
      </c>
      <c s="64" r="CN381">
        <v>15.6151199999999</v>
      </c>
      <c s="64" r="CO381">
        <v>58.5567009999999</v>
      </c>
      <c s="64" r="CP381">
        <v>0.0</v>
      </c>
      <c s="64" r="CQ381">
        <v>15.6151199999999</v>
      </c>
      <c s="64" r="CR381">
        <v>101.498282</v>
      </c>
      <c s="64" r="CS381">
        <v>7.80755999999999</v>
      </c>
      <c s="64" r="CT381">
        <v>7.80755999999999</v>
      </c>
      <c s="64" r="CU381">
        <v>3.90377999999999</v>
      </c>
      <c s="64" r="CV381">
        <v>3.90377999999999</v>
      </c>
      <c s="64" r="CW381">
        <v>3.90377999999999</v>
      </c>
      <c s="64" r="CX381">
        <v>3.90377999999999</v>
      </c>
      <c s="64" r="CY381">
        <v>66.3642609999999</v>
      </c>
      <c s="64" r="CZ381">
        <v>3.90377999999999</v>
      </c>
    </row>
    <row customHeight="1" r="382" ht="15.0">
      <c t="s" s="62" r="A382">
        <v>4060</v>
      </c>
      <c t="s" s="62" r="B382">
        <v>4061</v>
      </c>
      <c t="s" s="62" r="C382">
        <v>4062</v>
      </c>
      <c t="s" s="62" r="D382">
        <v>4063</v>
      </c>
      <c t="s" s="62" r="E382">
        <v>4064</v>
      </c>
      <c t="s" s="62" r="F382">
        <v>4065</v>
      </c>
      <c t="s" s="63" r="G382">
        <v>4066</v>
      </c>
      <c t="s" s="62" r="H382">
        <v>4067</v>
      </c>
      <c s="64" r="I382">
        <v>500.0</v>
      </c>
      <c s="64" r="J382">
        <v>515.0</v>
      </c>
      <c s="64" r="K382">
        <v>547.0</v>
      </c>
      <c s="64" r="L382">
        <v>594.0</v>
      </c>
      <c s="64" r="M382">
        <v>646.0</v>
      </c>
      <c s="64" r="N382">
        <v>715.0</v>
      </c>
      <c s="64" r="O382">
        <v>7.69</v>
      </c>
      <c s="64" r="P382">
        <v>86.0</v>
      </c>
      <c s="64" r="Q382">
        <v>81.0</v>
      </c>
      <c s="64" r="R382">
        <v>102.0</v>
      </c>
      <c s="64" r="S382">
        <v>102.0</v>
      </c>
      <c s="64" r="T382">
        <v>91.0</v>
      </c>
      <c s="64" r="U382">
        <v>38.0</v>
      </c>
      <c s="64" r="V382">
        <v>98.0</v>
      </c>
      <c s="64" r="W382">
        <v>92.0</v>
      </c>
      <c s="64" r="X382">
        <v>122.0</v>
      </c>
      <c s="64" r="Y382">
        <v>105.0</v>
      </c>
      <c s="64" r="Z382">
        <v>71.0</v>
      </c>
      <c s="64" r="AA382">
        <v>27.0</v>
      </c>
      <c s="64" r="AB382">
        <v>251.0</v>
      </c>
      <c s="64" r="AC382">
        <v>47.0</v>
      </c>
      <c s="64" r="AD382">
        <v>42.0</v>
      </c>
      <c s="64" r="AE382">
        <v>55.0</v>
      </c>
      <c s="64" r="AF382">
        <v>45.0</v>
      </c>
      <c s="64" r="AG382">
        <v>47.0</v>
      </c>
      <c s="64" r="AH382">
        <v>14.0</v>
      </c>
      <c s="64" r="AI382">
        <v>1.0</v>
      </c>
      <c s="64" r="AJ382">
        <v>61.0</v>
      </c>
      <c s="64" r="AK382">
        <v>147.0</v>
      </c>
      <c s="64" r="AL382">
        <v>43.0</v>
      </c>
      <c s="64" r="AM382">
        <v>249.0</v>
      </c>
      <c s="64" r="AN382">
        <v>39.0</v>
      </c>
      <c s="64" r="AO382">
        <v>39.0</v>
      </c>
      <c s="64" r="AP382">
        <v>47.0</v>
      </c>
      <c s="64" r="AQ382">
        <v>57.0</v>
      </c>
      <c s="64" r="AR382">
        <v>44.0</v>
      </c>
      <c s="64" r="AS382">
        <v>22.0</v>
      </c>
      <c s="64" r="AT382">
        <v>1.0</v>
      </c>
      <c s="64" r="AU382">
        <v>49.0</v>
      </c>
      <c s="64" r="AV382">
        <v>155.0</v>
      </c>
      <c s="64" r="AW382">
        <v>45.0</v>
      </c>
      <c s="64" r="AX382">
        <v>388.0</v>
      </c>
      <c s="64" r="AY382">
        <v>16.0</v>
      </c>
      <c s="64" r="AZ382">
        <v>12.0</v>
      </c>
      <c s="64" r="BA382">
        <v>28.0</v>
      </c>
      <c s="64" r="BB382">
        <v>28.0</v>
      </c>
      <c s="64" r="BC382">
        <v>32.0</v>
      </c>
      <c s="64" r="BD382">
        <v>116.0</v>
      </c>
      <c s="64" r="BE382">
        <v>116.0</v>
      </c>
      <c s="64" r="BF382">
        <v>40.0</v>
      </c>
      <c s="64" r="BG382">
        <v>404.0</v>
      </c>
      <c s="64" r="BH382">
        <v>204.0</v>
      </c>
      <c s="64" r="BI382">
        <v>12.0</v>
      </c>
      <c s="64" r="BJ382">
        <v>8.0</v>
      </c>
      <c s="64" r="BK382">
        <v>24.0</v>
      </c>
      <c s="64" r="BL382">
        <v>16.0</v>
      </c>
      <c s="64" r="BM382">
        <v>0.0</v>
      </c>
      <c s="64" r="BN382">
        <v>76.0</v>
      </c>
      <c s="64" r="BO382">
        <v>48.0</v>
      </c>
      <c s="64" r="BP382">
        <v>20.0</v>
      </c>
      <c s="64" r="BQ382">
        <v>184.0</v>
      </c>
      <c s="64" r="BR382">
        <v>4.0</v>
      </c>
      <c s="64" r="BS382">
        <v>4.0</v>
      </c>
      <c s="64" r="BT382">
        <v>4.0</v>
      </c>
      <c s="64" r="BU382">
        <v>12.0</v>
      </c>
      <c s="64" r="BV382">
        <v>32.0</v>
      </c>
      <c s="64" r="BW382">
        <v>40.0</v>
      </c>
      <c s="64" r="BX382">
        <v>68.0</v>
      </c>
      <c s="64" r="BY382">
        <v>20.0</v>
      </c>
      <c s="64" r="BZ382">
        <v>48.0</v>
      </c>
      <c s="64" r="CA382">
        <v>0.0</v>
      </c>
      <c s="64" r="CB382">
        <v>0.0</v>
      </c>
      <c s="64" r="CC382">
        <v>0.0</v>
      </c>
      <c s="64" r="CD382">
        <v>12.0</v>
      </c>
      <c s="64" r="CE382">
        <v>8.0</v>
      </c>
      <c s="64" r="CF382">
        <v>16.0</v>
      </c>
      <c s="64" r="CG382">
        <v>0.0</v>
      </c>
      <c s="64" r="CH382">
        <v>12.0</v>
      </c>
      <c s="64" r="CI382">
        <v>188.0</v>
      </c>
      <c s="64" r="CJ382">
        <v>12.0</v>
      </c>
      <c s="64" r="CK382">
        <v>12.0</v>
      </c>
      <c s="64" r="CL382">
        <v>16.0</v>
      </c>
      <c s="64" r="CM382">
        <v>16.0</v>
      </c>
      <c s="64" r="CN382">
        <v>20.0</v>
      </c>
      <c s="64" r="CO382">
        <v>88.0</v>
      </c>
      <c s="64" r="CP382">
        <v>0.0</v>
      </c>
      <c s="64" r="CQ382">
        <v>24.0</v>
      </c>
      <c s="64" r="CR382">
        <v>152.0</v>
      </c>
      <c s="64" r="CS382">
        <v>4.0</v>
      </c>
      <c s="64" r="CT382">
        <v>0.0</v>
      </c>
      <c s="64" r="CU382">
        <v>12.0</v>
      </c>
      <c s="64" r="CV382">
        <v>0.0</v>
      </c>
      <c s="64" r="CW382">
        <v>4.0</v>
      </c>
      <c s="64" r="CX382">
        <v>12.0</v>
      </c>
      <c s="64" r="CY382">
        <v>116.0</v>
      </c>
      <c s="64" r="CZ382">
        <v>4.0</v>
      </c>
    </row>
    <row customHeight="1" r="383" ht="15.0">
      <c t="s" s="62" r="A383">
        <v>4068</v>
      </c>
      <c t="s" s="62" r="B383">
        <v>4069</v>
      </c>
      <c t="s" s="62" r="C383">
        <v>4070</v>
      </c>
      <c t="s" s="62" r="D383">
        <v>4071</v>
      </c>
      <c t="s" s="62" r="E383">
        <v>4072</v>
      </c>
      <c t="s" s="62" r="F383">
        <v>4073</v>
      </c>
      <c t="s" s="63" r="G383">
        <v>4074</v>
      </c>
      <c t="s" s="62" r="H383">
        <v>4075</v>
      </c>
      <c s="64" r="I383">
        <v>663.0</v>
      </c>
      <c s="64" r="J383">
        <v>578.0</v>
      </c>
      <c s="64" r="K383">
        <v>564.0</v>
      </c>
      <c s="64" r="L383">
        <v>534.0</v>
      </c>
      <c s="64" r="M383">
        <v>619.0</v>
      </c>
      <c s="64" r="N383">
        <v>696.0</v>
      </c>
      <c s="64" r="O383">
        <v>36.13</v>
      </c>
      <c s="64" r="P383">
        <v>126.0</v>
      </c>
      <c s="64" r="Q383">
        <v>89.0</v>
      </c>
      <c s="64" r="R383">
        <v>125.0</v>
      </c>
      <c s="64" r="S383">
        <v>145.0</v>
      </c>
      <c s="64" r="T383">
        <v>100.0</v>
      </c>
      <c s="64" r="U383">
        <v>78.0</v>
      </c>
      <c s="64" r="V383">
        <v>99.0</v>
      </c>
      <c s="64" r="W383">
        <v>92.0</v>
      </c>
      <c s="64" r="X383">
        <v>116.0</v>
      </c>
      <c s="64" r="Y383">
        <v>103.0</v>
      </c>
      <c s="64" r="Z383">
        <v>113.0</v>
      </c>
      <c s="64" r="AA383">
        <v>55.0</v>
      </c>
      <c s="64" r="AB383">
        <v>341.0</v>
      </c>
      <c s="64" r="AC383">
        <v>67.0</v>
      </c>
      <c s="64" r="AD383">
        <v>49.0</v>
      </c>
      <c s="64" r="AE383">
        <v>64.0</v>
      </c>
      <c s="64" r="AF383">
        <v>77.0</v>
      </c>
      <c s="64" r="AG383">
        <v>53.0</v>
      </c>
      <c s="64" r="AH383">
        <v>30.0</v>
      </c>
      <c s="64" r="AI383">
        <v>1.0</v>
      </c>
      <c s="64" r="AJ383">
        <v>84.0</v>
      </c>
      <c s="64" r="AK383">
        <v>194.0</v>
      </c>
      <c s="64" r="AL383">
        <v>63.0</v>
      </c>
      <c s="64" r="AM383">
        <v>322.0</v>
      </c>
      <c s="64" r="AN383">
        <v>59.0</v>
      </c>
      <c s="64" r="AO383">
        <v>40.0</v>
      </c>
      <c s="64" r="AP383">
        <v>61.0</v>
      </c>
      <c s="64" r="AQ383">
        <v>68.0</v>
      </c>
      <c s="64" r="AR383">
        <v>47.0</v>
      </c>
      <c s="64" r="AS383">
        <v>40.0</v>
      </c>
      <c s="64" r="AT383">
        <v>7.0</v>
      </c>
      <c s="64" r="AU383">
        <v>66.0</v>
      </c>
      <c s="64" r="AV383">
        <v>181.0</v>
      </c>
      <c s="64" r="AW383">
        <v>75.0</v>
      </c>
      <c s="64" r="AX383">
        <v>548.0</v>
      </c>
      <c s="64" r="AY383">
        <v>20.0</v>
      </c>
      <c s="64" r="AZ383">
        <v>24.0</v>
      </c>
      <c s="64" r="BA383">
        <v>8.0</v>
      </c>
      <c s="64" r="BB383">
        <v>68.0</v>
      </c>
      <c s="64" r="BC383">
        <v>88.0</v>
      </c>
      <c s="64" r="BD383">
        <v>112.0</v>
      </c>
      <c s="64" r="BE383">
        <v>188.0</v>
      </c>
      <c s="64" r="BF383">
        <v>40.0</v>
      </c>
      <c s="64" r="BG383">
        <v>464.0</v>
      </c>
      <c s="64" r="BH383">
        <v>276.0</v>
      </c>
      <c s="64" r="BI383">
        <v>12.0</v>
      </c>
      <c s="64" r="BJ383">
        <v>12.0</v>
      </c>
      <c s="64" r="BK383">
        <v>4.0</v>
      </c>
      <c s="64" r="BL383">
        <v>40.0</v>
      </c>
      <c s="64" r="BM383">
        <v>20.0</v>
      </c>
      <c s="64" r="BN383">
        <v>76.0</v>
      </c>
      <c s="64" r="BO383">
        <v>100.0</v>
      </c>
      <c s="64" r="BP383">
        <v>12.0</v>
      </c>
      <c s="64" r="BQ383">
        <v>272.0</v>
      </c>
      <c s="64" r="BR383">
        <v>8.0</v>
      </c>
      <c s="64" r="BS383">
        <v>12.0</v>
      </c>
      <c s="64" r="BT383">
        <v>4.0</v>
      </c>
      <c s="64" r="BU383">
        <v>28.0</v>
      </c>
      <c s="64" r="BV383">
        <v>68.0</v>
      </c>
      <c s="64" r="BW383">
        <v>36.0</v>
      </c>
      <c s="64" r="BX383">
        <v>88.0</v>
      </c>
      <c s="64" r="BY383">
        <v>28.0</v>
      </c>
      <c s="64" r="BZ383">
        <v>60.0</v>
      </c>
      <c s="64" r="CA383">
        <v>0.0</v>
      </c>
      <c s="64" r="CB383">
        <v>0.0</v>
      </c>
      <c s="64" r="CC383">
        <v>0.0</v>
      </c>
      <c s="64" r="CD383">
        <v>8.0</v>
      </c>
      <c s="64" r="CE383">
        <v>16.0</v>
      </c>
      <c s="64" r="CF383">
        <v>12.0</v>
      </c>
      <c s="64" r="CG383">
        <v>0.0</v>
      </c>
      <c s="64" r="CH383">
        <v>24.0</v>
      </c>
      <c s="64" r="CI383">
        <v>248.0</v>
      </c>
      <c s="64" r="CJ383">
        <v>16.0</v>
      </c>
      <c s="64" r="CK383">
        <v>16.0</v>
      </c>
      <c s="64" r="CL383">
        <v>0.0</v>
      </c>
      <c s="64" r="CM383">
        <v>52.0</v>
      </c>
      <c s="64" r="CN383">
        <v>56.0</v>
      </c>
      <c s="64" r="CO383">
        <v>100.0</v>
      </c>
      <c s="64" r="CP383">
        <v>0.0</v>
      </c>
      <c s="64" r="CQ383">
        <v>8.0</v>
      </c>
      <c s="64" r="CR383">
        <v>240.0</v>
      </c>
      <c s="64" r="CS383">
        <v>4.0</v>
      </c>
      <c s="64" r="CT383">
        <v>8.0</v>
      </c>
      <c s="64" r="CU383">
        <v>8.0</v>
      </c>
      <c s="64" r="CV383">
        <v>8.0</v>
      </c>
      <c s="64" r="CW383">
        <v>16.0</v>
      </c>
      <c s="64" r="CX383">
        <v>0.0</v>
      </c>
      <c s="64" r="CY383">
        <v>188.0</v>
      </c>
      <c s="64" r="CZ383">
        <v>8.0</v>
      </c>
    </row>
    <row customHeight="1" r="384" ht="15.0">
      <c t="s" s="62" r="A384">
        <v>4076</v>
      </c>
      <c t="s" s="62" r="B384">
        <v>4077</v>
      </c>
      <c t="s" s="62" r="C384">
        <v>4078</v>
      </c>
      <c t="s" s="62" r="D384">
        <v>4079</v>
      </c>
      <c t="s" s="62" r="E384">
        <v>4080</v>
      </c>
      <c t="s" s="62" r="F384">
        <v>4081</v>
      </c>
      <c t="s" s="63" r="G384">
        <v>4082</v>
      </c>
      <c t="s" s="62" r="H384">
        <v>4083</v>
      </c>
      <c s="64" r="I384">
        <v>220.0</v>
      </c>
      <c s="64" r="J384">
        <v>192.0</v>
      </c>
      <c s="64" r="K384">
        <v>201.0</v>
      </c>
      <c s="64" r="L384">
        <v>190.0</v>
      </c>
      <c s="64" r="M384">
        <v>191.0</v>
      </c>
      <c s="64" r="N384">
        <v>207.0</v>
      </c>
      <c s="64" r="O384">
        <v>3.54</v>
      </c>
      <c s="64" r="P384">
        <v>32.556054</v>
      </c>
      <c s="64" r="Q384">
        <v>45.381166</v>
      </c>
      <c s="64" r="R384">
        <v>46.367713</v>
      </c>
      <c s="64" r="S384">
        <v>48.3408069999999</v>
      </c>
      <c s="64" r="T384">
        <v>26.636771</v>
      </c>
      <c s="64" r="U384">
        <v>20.717489</v>
      </c>
      <c s="64" r="V384">
        <v>45.0</v>
      </c>
      <c s="64" r="W384">
        <v>32.0</v>
      </c>
      <c s="64" r="X384">
        <v>44.0</v>
      </c>
      <c s="64" r="Y384">
        <v>32.0</v>
      </c>
      <c s="64" r="Z384">
        <v>22.0</v>
      </c>
      <c s="64" r="AA384">
        <v>17.0</v>
      </c>
      <c s="64" r="AB384">
        <v>111.479821</v>
      </c>
      <c s="64" r="AC384">
        <v>13.811659</v>
      </c>
      <c s="64" r="AD384">
        <v>24.663677</v>
      </c>
      <c s="64" r="AE384">
        <v>23.6771299999999</v>
      </c>
      <c s="64" r="AF384">
        <v>29.5964129999999</v>
      </c>
      <c s="64" r="AG384">
        <v>11.8385649999999</v>
      </c>
      <c s="64" r="AH384">
        <v>7.89237699999999</v>
      </c>
      <c s="64" r="AI384">
        <v>0.0</v>
      </c>
      <c s="64" r="AJ384">
        <v>23.6771299999999</v>
      </c>
      <c s="64" r="AK384">
        <v>73.991031</v>
      </c>
      <c s="64" r="AL384">
        <v>13.811659</v>
      </c>
      <c s="64" r="AM384">
        <v>108.520179</v>
      </c>
      <c s="64" r="AN384">
        <v>18.744395</v>
      </c>
      <c s="64" r="AO384">
        <v>20.717489</v>
      </c>
      <c s="64" r="AP384">
        <v>22.690583</v>
      </c>
      <c s="64" r="AQ384">
        <v>18.744395</v>
      </c>
      <c s="64" r="AR384">
        <v>14.798206</v>
      </c>
      <c s="64" r="AS384">
        <v>10.8520179999999</v>
      </c>
      <c s="64" r="AT384">
        <v>1.97309399999999</v>
      </c>
      <c s="64" r="AU384">
        <v>24.663677</v>
      </c>
      <c s="64" r="AV384">
        <v>65.112108</v>
      </c>
      <c s="64" r="AW384">
        <v>18.744395</v>
      </c>
      <c s="64" r="AX384">
        <v>209.147982</v>
      </c>
      <c s="64" r="AY384">
        <v>0.0</v>
      </c>
      <c s="64" r="AZ384">
        <v>15.784753</v>
      </c>
      <c s="64" r="BA384">
        <v>3.94618799999999</v>
      </c>
      <c s="64" r="BB384">
        <v>15.784753</v>
      </c>
      <c s="64" r="BC384">
        <v>31.569507</v>
      </c>
      <c s="64" r="BD384">
        <v>55.246637</v>
      </c>
      <c s="64" r="BE384">
        <v>55.246637</v>
      </c>
      <c s="64" r="BF384">
        <v>31.569507</v>
      </c>
      <c s="64" r="BG384">
        <v>148.0</v>
      </c>
      <c s="64" r="BH384">
        <v>110.493274</v>
      </c>
      <c s="64" r="BI384">
        <v>0.0</v>
      </c>
      <c s="64" r="BJ384">
        <v>15.784753</v>
      </c>
      <c s="64" r="BK384">
        <v>3.94618799999999</v>
      </c>
      <c s="64" r="BL384">
        <v>7.89237699999999</v>
      </c>
      <c s="64" r="BM384">
        <v>3.94618799999999</v>
      </c>
      <c s="64" r="BN384">
        <v>39.461883</v>
      </c>
      <c s="64" r="BO384">
        <v>19.7309419999999</v>
      </c>
      <c s="64" r="BP384">
        <v>19.7309419999999</v>
      </c>
      <c s="64" r="BQ384">
        <v>98.6547089999999</v>
      </c>
      <c s="64" r="BR384">
        <v>0.0</v>
      </c>
      <c s="64" r="BS384">
        <v>0.0</v>
      </c>
      <c s="64" r="BT384">
        <v>0.0</v>
      </c>
      <c s="64" r="BU384">
        <v>7.89237699999999</v>
      </c>
      <c s="64" r="BV384">
        <v>27.623318</v>
      </c>
      <c s="64" r="BW384">
        <v>15.784753</v>
      </c>
      <c s="64" r="BX384">
        <v>35.515695</v>
      </c>
      <c s="64" r="BY384">
        <v>11.8385649999999</v>
      </c>
      <c s="64" r="BZ384">
        <v>39.461883</v>
      </c>
      <c s="64" r="CA384">
        <v>0.0</v>
      </c>
      <c s="64" r="CB384">
        <v>0.0</v>
      </c>
      <c s="64" r="CC384">
        <v>0.0</v>
      </c>
      <c s="64" r="CD384">
        <v>0.0</v>
      </c>
      <c s="64" r="CE384">
        <v>0.0</v>
      </c>
      <c s="64" r="CF384">
        <v>15.784753</v>
      </c>
      <c s="64" r="CG384">
        <v>0.0</v>
      </c>
      <c s="64" r="CH384">
        <v>23.6771299999999</v>
      </c>
      <c s="64" r="CI384">
        <v>102.600897</v>
      </c>
      <c s="64" r="CJ384">
        <v>0.0</v>
      </c>
      <c s="64" r="CK384">
        <v>11.8385649999999</v>
      </c>
      <c s="64" r="CL384">
        <v>3.94618799999999</v>
      </c>
      <c s="64" r="CM384">
        <v>15.784753</v>
      </c>
      <c s="64" r="CN384">
        <v>31.569507</v>
      </c>
      <c s="64" r="CO384">
        <v>35.515695</v>
      </c>
      <c s="64" r="CP384">
        <v>0.0</v>
      </c>
      <c s="64" r="CQ384">
        <v>3.94618799999999</v>
      </c>
      <c s="64" r="CR384">
        <v>67.0852019999999</v>
      </c>
      <c s="64" r="CS384">
        <v>0.0</v>
      </c>
      <c s="64" r="CT384">
        <v>3.94618799999999</v>
      </c>
      <c s="64" r="CU384">
        <v>0.0</v>
      </c>
      <c s="64" r="CV384">
        <v>0.0</v>
      </c>
      <c s="64" r="CW384">
        <v>0.0</v>
      </c>
      <c s="64" r="CX384">
        <v>3.94618799999999</v>
      </c>
      <c s="64" r="CY384">
        <v>55.246637</v>
      </c>
      <c s="64" r="CZ384">
        <v>3.94618799999999</v>
      </c>
    </row>
    <row customHeight="1" r="385" ht="15.0">
      <c t="s" s="62" r="A385">
        <v>4084</v>
      </c>
      <c t="s" s="62" r="B385">
        <v>4085</v>
      </c>
      <c t="s" s="62" r="C385">
        <v>4086</v>
      </c>
      <c t="s" s="62" r="D385">
        <v>4087</v>
      </c>
      <c t="s" s="62" r="E385">
        <v>4088</v>
      </c>
      <c t="s" s="62" r="F385">
        <v>4089</v>
      </c>
      <c t="s" s="63" r="G385">
        <v>4090</v>
      </c>
      <c t="s" s="62" r="H385">
        <v>4091</v>
      </c>
      <c s="64" r="I385">
        <v>1385.0</v>
      </c>
      <c s="64" r="J385">
        <v>1070.0</v>
      </c>
      <c s="64" r="K385">
        <v>946.0</v>
      </c>
      <c s="64" r="L385">
        <v>603.0</v>
      </c>
      <c s="64" r="M385">
        <v>452.0</v>
      </c>
      <c s="64" r="N385">
        <v>423.0</v>
      </c>
      <c s="64" r="O385">
        <v>11.71</v>
      </c>
      <c s="64" r="P385">
        <v>342.082689</v>
      </c>
      <c s="64" r="Q385">
        <v>210.102877</v>
      </c>
      <c s="64" r="R385">
        <v>310.911924</v>
      </c>
      <c s="64" r="S385">
        <v>280.460736999999</v>
      </c>
      <c s="64" r="T385">
        <v>142.257981</v>
      </c>
      <c s="64" r="U385">
        <v>99.1837919999999</v>
      </c>
      <c s="64" r="V385">
        <v>224.0</v>
      </c>
      <c s="64" r="W385">
        <v>210.0</v>
      </c>
      <c s="64" r="X385">
        <v>241.0</v>
      </c>
      <c s="64" r="Y385">
        <v>210.0</v>
      </c>
      <c s="64" r="Z385">
        <v>113.0</v>
      </c>
      <c s="64" r="AA385">
        <v>72.0</v>
      </c>
      <c s="64" r="AB385">
        <v>696.171905</v>
      </c>
      <c s="64" r="AC385">
        <v>183.155465999999</v>
      </c>
      <c s="64" r="AD385">
        <v>100.856106</v>
      </c>
      <c s="64" r="AE385">
        <v>152.816365999999</v>
      </c>
      <c s="64" r="AF385">
        <v>145.537583</v>
      </c>
      <c s="64" r="AG385">
        <v>79.0197569999999</v>
      </c>
      <c s="64" r="AH385">
        <v>33.730789</v>
      </c>
      <c s="64" r="AI385">
        <v>1.055838</v>
      </c>
      <c s="64" r="AJ385">
        <v>221.053564999999</v>
      </c>
      <c s="64" r="AK385">
        <v>400.321935999999</v>
      </c>
      <c s="64" r="AL385">
        <v>74.7964029999999</v>
      </c>
      <c s="64" r="AM385">
        <v>688.828094999999</v>
      </c>
      <c s="64" r="AN385">
        <v>158.927224</v>
      </c>
      <c s="64" r="AO385">
        <v>109.246771</v>
      </c>
      <c s="64" r="AP385">
        <v>158.095558</v>
      </c>
      <c s="64" r="AQ385">
        <v>134.923154</v>
      </c>
      <c s="64" r="AR385">
        <v>63.2382229999999</v>
      </c>
      <c s="64" r="AS385">
        <v>57.286512</v>
      </c>
      <c s="64" r="AT385">
        <v>7.110653</v>
      </c>
      <c s="64" r="AU385">
        <v>198.880957</v>
      </c>
      <c s="64" r="AV385">
        <v>401.265688</v>
      </c>
      <c s="64" r="AW385">
        <v>88.6814499999999</v>
      </c>
      <c s="64" r="AX385">
        <v>1022.464077</v>
      </c>
      <c s="64" r="AY385">
        <v>29.563478</v>
      </c>
      <c s="64" r="AZ385">
        <v>54.0069099999999</v>
      </c>
      <c s="64" r="BA385">
        <v>46.4568939999999</v>
      </c>
      <c s="64" r="BB385">
        <v>105.58385</v>
      </c>
      <c s="64" r="BC385">
        <v>198.273463999999</v>
      </c>
      <c s="64" r="BD385">
        <v>202.496817999999</v>
      </c>
      <c s="64" r="BE385">
        <v>205.823479999999</v>
      </c>
      <c s="64" r="BF385">
        <v>180.259183</v>
      </c>
      <c s="64" r="BG385">
        <v>840.0</v>
      </c>
      <c s="64" r="BH385">
        <v>517.903328999999</v>
      </c>
      <c s="64" r="BI385">
        <v>25.3401239999999</v>
      </c>
      <c s="64" r="BJ385">
        <v>45.5602019999999</v>
      </c>
      <c s="64" r="BK385">
        <v>21.1167699999999</v>
      </c>
      <c s="64" r="BL385">
        <v>71.7970179999999</v>
      </c>
      <c s="64" r="BM385">
        <v>25.3401239999999</v>
      </c>
      <c s="64" r="BN385">
        <v>156.039924</v>
      </c>
      <c s="64" r="BO385">
        <v>92.9137879999999</v>
      </c>
      <c s="64" r="BP385">
        <v>79.7953799999999</v>
      </c>
      <c s="64" r="BQ385">
        <v>504.560747999999</v>
      </c>
      <c s="64" r="BR385">
        <v>4.22335399999999</v>
      </c>
      <c s="64" r="BS385">
        <v>8.44670799999999</v>
      </c>
      <c s="64" r="BT385">
        <v>25.3401239999999</v>
      </c>
      <c s="64" r="BU385">
        <v>33.7868319999999</v>
      </c>
      <c s="64" r="BV385">
        <v>172.933339999999</v>
      </c>
      <c s="64" r="BW385">
        <v>46.4568939999999</v>
      </c>
      <c s="64" r="BX385">
        <v>112.909692</v>
      </c>
      <c s="64" r="BY385">
        <v>100.463804</v>
      </c>
      <c s="64" r="BZ385">
        <v>121.580573</v>
      </c>
      <c s="64" r="CA385">
        <v>0.0</v>
      </c>
      <c s="64" r="CB385">
        <v>3.999181</v>
      </c>
      <c s="64" r="CC385">
        <v>0.0</v>
      </c>
      <c s="64" r="CD385">
        <v>0.0</v>
      </c>
      <c s="64" r="CE385">
        <v>25.3401239999999</v>
      </c>
      <c s="64" r="CF385">
        <v>25.1159509999999</v>
      </c>
      <c s="64" r="CG385">
        <v>0.0</v>
      </c>
      <c s="64" r="CH385">
        <v>67.1253179999999</v>
      </c>
      <c s="64" r="CI385">
        <v>593.699526999999</v>
      </c>
      <c s="64" r="CJ385">
        <v>12.670062</v>
      </c>
      <c s="64" r="CK385">
        <v>41.5610209999999</v>
      </c>
      <c s="64" r="CL385">
        <v>38.0101859999999</v>
      </c>
      <c s="64" r="CM385">
        <v>84.4670799999999</v>
      </c>
      <c s="64" r="CN385">
        <v>160.263278</v>
      </c>
      <c s="64" r="CO385">
        <v>164.710804999999</v>
      </c>
      <c s="64" r="CP385">
        <v>4.22335399999999</v>
      </c>
      <c s="64" r="CQ385">
        <v>87.7937419999999</v>
      </c>
      <c s="64" r="CR385">
        <v>307.183975999999</v>
      </c>
      <c s="64" r="CS385">
        <v>16.8934159999999</v>
      </c>
      <c s="64" r="CT385">
        <v>8.44670799999999</v>
      </c>
      <c s="64" r="CU385">
        <v>8.44670799999999</v>
      </c>
      <c s="64" r="CV385">
        <v>21.1167699999999</v>
      </c>
      <c s="64" r="CW385">
        <v>12.670062</v>
      </c>
      <c s="64" r="CX385">
        <v>12.670062</v>
      </c>
      <c s="64" r="CY385">
        <v>201.600125999999</v>
      </c>
      <c s="64" r="CZ385">
        <v>25.3401239999999</v>
      </c>
    </row>
    <row customHeight="1" r="386" ht="15.0">
      <c t="s" s="62" r="A386">
        <v>4092</v>
      </c>
      <c t="s" s="62" r="B386">
        <v>4093</v>
      </c>
      <c t="s" s="62" r="C386">
        <v>4094</v>
      </c>
      <c t="s" s="62" r="D386">
        <v>4095</v>
      </c>
      <c t="s" s="62" r="E386">
        <v>4096</v>
      </c>
      <c t="s" s="62" r="F386">
        <v>4097</v>
      </c>
      <c t="s" s="63" r="G386">
        <v>4098</v>
      </c>
      <c t="s" s="62" r="H386">
        <v>4099</v>
      </c>
      <c s="64" r="I386">
        <v>789.0</v>
      </c>
      <c s="64" r="J386">
        <v>718.0</v>
      </c>
      <c s="64" r="K386">
        <v>713.0</v>
      </c>
      <c s="64" r="L386">
        <v>714.0</v>
      </c>
      <c s="64" r="M386">
        <v>649.0</v>
      </c>
      <c s="64" r="N386">
        <v>635.0</v>
      </c>
      <c s="64" r="O386">
        <v>6.8</v>
      </c>
      <c s="64" r="P386">
        <v>172.0</v>
      </c>
      <c s="64" r="Q386">
        <v>100.0</v>
      </c>
      <c s="64" r="R386">
        <v>175.0</v>
      </c>
      <c s="64" r="S386">
        <v>172.0</v>
      </c>
      <c s="64" r="T386">
        <v>119.0</v>
      </c>
      <c s="64" r="U386">
        <v>51.0</v>
      </c>
      <c s="64" r="V386">
        <v>137.0</v>
      </c>
      <c s="64" r="W386">
        <v>135.0</v>
      </c>
      <c s="64" r="X386">
        <v>165.0</v>
      </c>
      <c s="64" r="Y386">
        <v>155.0</v>
      </c>
      <c s="64" r="Z386">
        <v>85.0</v>
      </c>
      <c s="64" r="AA386">
        <v>41.0</v>
      </c>
      <c s="64" r="AB386">
        <v>386.0</v>
      </c>
      <c s="64" r="AC386">
        <v>89.0</v>
      </c>
      <c s="64" r="AD386">
        <v>45.0</v>
      </c>
      <c s="64" r="AE386">
        <v>87.0</v>
      </c>
      <c s="64" r="AF386">
        <v>82.0</v>
      </c>
      <c s="64" r="AG386">
        <v>62.0</v>
      </c>
      <c s="64" r="AH386">
        <v>21.0</v>
      </c>
      <c s="64" r="AI386">
        <v>0.0</v>
      </c>
      <c s="64" r="AJ386">
        <v>108.0</v>
      </c>
      <c s="64" r="AK386">
        <v>225.0</v>
      </c>
      <c s="64" r="AL386">
        <v>53.0</v>
      </c>
      <c s="64" r="AM386">
        <v>403.0</v>
      </c>
      <c s="64" r="AN386">
        <v>83.0</v>
      </c>
      <c s="64" r="AO386">
        <v>55.0</v>
      </c>
      <c s="64" r="AP386">
        <v>88.0</v>
      </c>
      <c s="64" r="AQ386">
        <v>90.0</v>
      </c>
      <c s="64" r="AR386">
        <v>57.0</v>
      </c>
      <c s="64" r="AS386">
        <v>25.0</v>
      </c>
      <c s="64" r="AT386">
        <v>5.0</v>
      </c>
      <c s="64" r="AU386">
        <v>107.0</v>
      </c>
      <c s="64" r="AV386">
        <v>237.0</v>
      </c>
      <c s="64" r="AW386">
        <v>59.0</v>
      </c>
      <c s="64" r="AX386">
        <v>620.0</v>
      </c>
      <c s="64" r="AY386">
        <v>28.0</v>
      </c>
      <c s="64" r="AZ386">
        <v>24.0</v>
      </c>
      <c s="64" r="BA386">
        <v>28.0</v>
      </c>
      <c s="64" r="BB386">
        <v>84.0</v>
      </c>
      <c s="64" r="BC386">
        <v>100.0</v>
      </c>
      <c s="64" r="BD386">
        <v>96.0</v>
      </c>
      <c s="64" r="BE386">
        <v>148.0</v>
      </c>
      <c s="64" r="BF386">
        <v>112.0</v>
      </c>
      <c s="64" r="BG386">
        <v>556.0</v>
      </c>
      <c s="64" r="BH386">
        <v>292.0</v>
      </c>
      <c s="64" r="BI386">
        <v>28.0</v>
      </c>
      <c s="64" r="BJ386">
        <v>16.0</v>
      </c>
      <c s="64" r="BK386">
        <v>20.0</v>
      </c>
      <c s="64" r="BL386">
        <v>48.0</v>
      </c>
      <c s="64" r="BM386">
        <v>4.0</v>
      </c>
      <c s="64" r="BN386">
        <v>84.0</v>
      </c>
      <c s="64" r="BO386">
        <v>72.0</v>
      </c>
      <c s="64" r="BP386">
        <v>20.0</v>
      </c>
      <c s="64" r="BQ386">
        <v>328.0</v>
      </c>
      <c s="64" r="BR386">
        <v>0.0</v>
      </c>
      <c s="64" r="BS386">
        <v>8.0</v>
      </c>
      <c s="64" r="BT386">
        <v>8.0</v>
      </c>
      <c s="64" r="BU386">
        <v>36.0</v>
      </c>
      <c s="64" r="BV386">
        <v>96.0</v>
      </c>
      <c s="64" r="BW386">
        <v>12.0</v>
      </c>
      <c s="64" r="BX386">
        <v>76.0</v>
      </c>
      <c s="64" r="BY386">
        <v>92.0</v>
      </c>
      <c s="64" r="BZ386">
        <v>84.0</v>
      </c>
      <c s="64" r="CA386">
        <v>4.0</v>
      </c>
      <c s="64" r="CB386">
        <v>4.0</v>
      </c>
      <c s="64" r="CC386">
        <v>0.0</v>
      </c>
      <c s="64" r="CD386">
        <v>4.0</v>
      </c>
      <c s="64" r="CE386">
        <v>8.0</v>
      </c>
      <c s="64" r="CF386">
        <v>16.0</v>
      </c>
      <c s="64" r="CG386">
        <v>0.0</v>
      </c>
      <c s="64" r="CH386">
        <v>48.0</v>
      </c>
      <c s="64" r="CI386">
        <v>284.0</v>
      </c>
      <c s="64" r="CJ386">
        <v>16.0</v>
      </c>
      <c s="64" r="CK386">
        <v>8.0</v>
      </c>
      <c s="64" r="CL386">
        <v>24.0</v>
      </c>
      <c s="64" r="CM386">
        <v>64.0</v>
      </c>
      <c s="64" r="CN386">
        <v>72.0</v>
      </c>
      <c s="64" r="CO386">
        <v>60.0</v>
      </c>
      <c s="64" r="CP386">
        <v>4.0</v>
      </c>
      <c s="64" r="CQ386">
        <v>36.0</v>
      </c>
      <c s="64" r="CR386">
        <v>252.0</v>
      </c>
      <c s="64" r="CS386">
        <v>8.0</v>
      </c>
      <c s="64" r="CT386">
        <v>12.0</v>
      </c>
      <c s="64" r="CU386">
        <v>4.0</v>
      </c>
      <c s="64" r="CV386">
        <v>16.0</v>
      </c>
      <c s="64" r="CW386">
        <v>20.0</v>
      </c>
      <c s="64" r="CX386">
        <v>20.0</v>
      </c>
      <c s="64" r="CY386">
        <v>144.0</v>
      </c>
      <c s="64" r="CZ386">
        <v>28.0</v>
      </c>
    </row>
    <row customHeight="1" r="387" ht="15.0">
      <c t="s" s="62" r="A387">
        <v>4100</v>
      </c>
      <c t="s" s="62" r="B387">
        <v>4101</v>
      </c>
      <c t="s" s="62" r="C387">
        <v>4102</v>
      </c>
      <c t="s" s="62" r="D387">
        <v>4103</v>
      </c>
      <c t="s" s="62" r="E387">
        <v>4104</v>
      </c>
      <c t="s" s="62" r="F387">
        <v>4105</v>
      </c>
      <c t="s" s="63" r="G387">
        <v>4106</v>
      </c>
      <c t="s" s="62" r="H387">
        <v>4107</v>
      </c>
      <c s="64" r="I387">
        <v>3085.0</v>
      </c>
      <c s="64" r="J387">
        <v>3098.0</v>
      </c>
      <c s="64" r="K387">
        <v>2906.0</v>
      </c>
      <c s="64" r="L387">
        <v>2917.0</v>
      </c>
      <c s="64" r="M387">
        <v>2011.0</v>
      </c>
      <c s="64" r="N387">
        <v>2156.0</v>
      </c>
      <c s="64" r="O387">
        <v>38.34</v>
      </c>
      <c s="64" r="P387">
        <v>543.210525999999</v>
      </c>
      <c s="64" r="Q387">
        <v>448.087718999999</v>
      </c>
      <c s="64" r="R387">
        <v>559.444443999999</v>
      </c>
      <c s="64" r="S387">
        <v>679.738249</v>
      </c>
      <c s="64" r="T387">
        <v>501.072766</v>
      </c>
      <c s="64" r="U387">
        <v>353.446295</v>
      </c>
      <c s="64" r="V387">
        <v>605.0</v>
      </c>
      <c s="64" r="W387">
        <v>563.0</v>
      </c>
      <c s="64" r="X387">
        <v>681.0</v>
      </c>
      <c s="64" r="Y387">
        <v>524.0</v>
      </c>
      <c s="64" r="Z387">
        <v>418.0</v>
      </c>
      <c s="64" r="AA387">
        <v>307.0</v>
      </c>
      <c s="64" r="AB387">
        <v>1507.726405</v>
      </c>
      <c s="64" r="AC387">
        <v>283.216373999999</v>
      </c>
      <c s="64" r="AD387">
        <v>239.736842</v>
      </c>
      <c s="64" r="AE387">
        <v>278.204678</v>
      </c>
      <c s="64" r="AF387">
        <v>331.714856999999</v>
      </c>
      <c s="64" r="AG387">
        <v>242.442815999999</v>
      </c>
      <c s="64" r="AH387">
        <v>123.791175999999</v>
      </c>
      <c s="64" r="AI387">
        <v>8.619661</v>
      </c>
      <c s="64" r="AJ387">
        <v>374.269005999999</v>
      </c>
      <c s="64" r="AK387">
        <v>865.722111</v>
      </c>
      <c s="64" r="AL387">
        <v>267.735288</v>
      </c>
      <c s="64" r="AM387">
        <v>1577.27359499999</v>
      </c>
      <c s="64" r="AN387">
        <v>259.994151999999</v>
      </c>
      <c s="64" r="AO387">
        <v>208.350877</v>
      </c>
      <c s="64" r="AP387">
        <v>281.239765999999</v>
      </c>
      <c s="64" r="AQ387">
        <v>348.023392</v>
      </c>
      <c s="64" r="AR387">
        <v>258.62995</v>
      </c>
      <c s="64" r="AS387">
        <v>185.180916</v>
      </c>
      <c s="64" r="AT387">
        <v>35.8545409999999</v>
      </c>
      <c s="64" r="AU387">
        <v>336.871345</v>
      </c>
      <c s="64" r="AV387">
        <v>878.093567</v>
      </c>
      <c s="64" r="AW387">
        <v>362.308682999999</v>
      </c>
      <c s="64" r="AX387">
        <v>2556.153675</v>
      </c>
      <c s="64" r="AY387">
        <v>56.654971</v>
      </c>
      <c s="64" r="AZ387">
        <v>48.561404</v>
      </c>
      <c s="64" r="BA387">
        <v>113.309942</v>
      </c>
      <c s="64" r="BB387">
        <v>299.461988</v>
      </c>
      <c s="64" r="BC387">
        <v>416.818713</v>
      </c>
      <c s="64" r="BD387">
        <v>485.520467999999</v>
      </c>
      <c s="64" r="BE387">
        <v>726.64061</v>
      </c>
      <c s="64" r="BF387">
        <v>409.18558</v>
      </c>
      <c s="64" r="BG387">
        <v>2501.0</v>
      </c>
      <c s="64" r="BH387">
        <v>1233.851803</v>
      </c>
      <c s="64" r="BI387">
        <v>28.3274849999999</v>
      </c>
      <c s="64" r="BJ387">
        <v>32.3742689999999</v>
      </c>
      <c s="64" r="BK387">
        <v>60.701754</v>
      </c>
      <c s="64" r="BL387">
        <v>141.637427</v>
      </c>
      <c s="64" r="BM387">
        <v>97.1228069999999</v>
      </c>
      <c s="64" r="BN387">
        <v>400.538011999999</v>
      </c>
      <c s="64" r="BO387">
        <v>330.865052999999</v>
      </c>
      <c s="64" r="BP387">
        <v>142.284995</v>
      </c>
      <c s="64" r="BQ387">
        <v>1322.30187299999</v>
      </c>
      <c s="64" r="BR387">
        <v>28.3274849999999</v>
      </c>
      <c s="64" r="BS387">
        <v>16.187135</v>
      </c>
      <c s="64" r="BT387">
        <v>52.608187</v>
      </c>
      <c s="64" r="BU387">
        <v>157.824560999999</v>
      </c>
      <c s="64" r="BV387">
        <v>319.695905999999</v>
      </c>
      <c s="64" r="BW387">
        <v>84.9824559999999</v>
      </c>
      <c s="64" r="BX387">
        <v>395.775556999999</v>
      </c>
      <c s="64" r="BY387">
        <v>266.900584999999</v>
      </c>
      <c s="64" r="BZ387">
        <v>404.538011999999</v>
      </c>
      <c s="64" r="CA387">
        <v>0.0</v>
      </c>
      <c s="64" r="CB387">
        <v>0.0</v>
      </c>
      <c s="64" r="CC387">
        <v>0.0</v>
      </c>
      <c s="64" r="CD387">
        <v>52.608187</v>
      </c>
      <c s="64" r="CE387">
        <v>76.888889</v>
      </c>
      <c s="64" r="CF387">
        <v>97.076023</v>
      </c>
      <c s="64" r="CG387">
        <v>0.0</v>
      </c>
      <c s="64" r="CH387">
        <v>177.964912</v>
      </c>
      <c s="64" r="CI387">
        <v>1145.09941499999</v>
      </c>
      <c s="64" r="CJ387">
        <v>40.4678359999999</v>
      </c>
      <c s="64" r="CK387">
        <v>36.421053</v>
      </c>
      <c s="64" r="CL387">
        <v>68.7953219999999</v>
      </c>
      <c s="64" r="CM387">
        <v>238.760234</v>
      </c>
      <c s="64" r="CN387">
        <v>291.368421</v>
      </c>
      <c s="64" r="CO387">
        <v>331.789473999999</v>
      </c>
      <c s="64" r="CP387">
        <v>8.093567</v>
      </c>
      <c s="64" r="CQ387">
        <v>129.403509</v>
      </c>
      <c s="64" r="CR387">
        <v>1006.516248</v>
      </c>
      <c s="64" r="CS387">
        <v>16.187135</v>
      </c>
      <c s="64" r="CT387">
        <v>12.140351</v>
      </c>
      <c s="64" r="CU387">
        <v>44.51462</v>
      </c>
      <c s="64" r="CV387">
        <v>8.093567</v>
      </c>
      <c s="64" r="CW387">
        <v>48.561404</v>
      </c>
      <c s="64" r="CX387">
        <v>56.654971</v>
      </c>
      <c s="64" r="CY387">
        <v>718.547043</v>
      </c>
      <c s="64" r="CZ387">
        <v>101.817159</v>
      </c>
    </row>
    <row customHeight="1" r="388" ht="15.0">
      <c t="s" s="62" r="A388">
        <v>4108</v>
      </c>
      <c t="s" s="62" r="B388">
        <v>4109</v>
      </c>
      <c t="s" s="62" r="C388">
        <v>4110</v>
      </c>
      <c t="s" s="62" r="D388">
        <v>4111</v>
      </c>
      <c t="s" s="62" r="E388">
        <v>4112</v>
      </c>
      <c t="s" s="62" r="F388">
        <v>4113</v>
      </c>
      <c t="s" s="63" r="G388">
        <v>4114</v>
      </c>
      <c t="s" s="62" r="H388">
        <v>4115</v>
      </c>
      <c s="64" r="I388">
        <v>467.0</v>
      </c>
      <c s="64" r="J388">
        <v>350.0</v>
      </c>
      <c s="64" r="K388">
        <v>361.0</v>
      </c>
      <c s="64" r="L388">
        <v>271.0</v>
      </c>
      <c s="64" r="M388">
        <v>256.0</v>
      </c>
      <c s="64" r="N388">
        <v>278.0</v>
      </c>
      <c s="64" r="O388">
        <v>4.05999999999999</v>
      </c>
      <c s="64" r="P388">
        <v>105.0</v>
      </c>
      <c s="64" r="Q388">
        <v>67.0</v>
      </c>
      <c s="64" r="R388">
        <v>117.0</v>
      </c>
      <c s="64" r="S388">
        <v>96.0</v>
      </c>
      <c s="64" r="T388">
        <v>53.0</v>
      </c>
      <c s="64" r="U388">
        <v>29.0</v>
      </c>
      <c s="64" r="V388">
        <v>77.0</v>
      </c>
      <c s="64" r="W388">
        <v>52.0</v>
      </c>
      <c s="64" r="X388">
        <v>93.0</v>
      </c>
      <c s="64" r="Y388">
        <v>57.0</v>
      </c>
      <c s="64" r="Z388">
        <v>43.0</v>
      </c>
      <c s="64" r="AA388">
        <v>28.0</v>
      </c>
      <c s="64" r="AB388">
        <v>237.0</v>
      </c>
      <c s="64" r="AC388">
        <v>57.0</v>
      </c>
      <c s="64" r="AD388">
        <v>39.0</v>
      </c>
      <c s="64" r="AE388">
        <v>62.0</v>
      </c>
      <c s="64" r="AF388">
        <v>44.0</v>
      </c>
      <c s="64" r="AG388">
        <v>26.0</v>
      </c>
      <c s="64" r="AH388">
        <v>9.0</v>
      </c>
      <c s="64" r="AI388">
        <v>0.0</v>
      </c>
      <c s="64" r="AJ388">
        <v>76.0</v>
      </c>
      <c s="64" r="AK388">
        <v>138.0</v>
      </c>
      <c s="64" r="AL388">
        <v>23.0</v>
      </c>
      <c s="64" r="AM388">
        <v>230.0</v>
      </c>
      <c s="64" r="AN388">
        <v>48.0</v>
      </c>
      <c s="64" r="AO388">
        <v>28.0</v>
      </c>
      <c s="64" r="AP388">
        <v>55.0</v>
      </c>
      <c s="64" r="AQ388">
        <v>52.0</v>
      </c>
      <c s="64" r="AR388">
        <v>27.0</v>
      </c>
      <c s="64" r="AS388">
        <v>15.0</v>
      </c>
      <c s="64" r="AT388">
        <v>5.0</v>
      </c>
      <c s="64" r="AU388">
        <v>55.0</v>
      </c>
      <c s="64" r="AV388">
        <v>142.0</v>
      </c>
      <c s="64" r="AW388">
        <v>33.0</v>
      </c>
      <c s="64" r="AX388">
        <v>360.0</v>
      </c>
      <c s="64" r="AY388">
        <v>0.0</v>
      </c>
      <c s="64" r="AZ388">
        <v>20.0</v>
      </c>
      <c s="64" r="BA388">
        <v>20.0</v>
      </c>
      <c s="64" r="BB388">
        <v>56.0</v>
      </c>
      <c s="64" r="BC388">
        <v>68.0</v>
      </c>
      <c s="64" r="BD388">
        <v>52.0</v>
      </c>
      <c s="64" r="BE388">
        <v>104.0</v>
      </c>
      <c s="64" r="BF388">
        <v>40.0</v>
      </c>
      <c s="64" r="BG388">
        <v>256.0</v>
      </c>
      <c s="64" r="BH388">
        <v>172.0</v>
      </c>
      <c s="64" r="BI388">
        <v>0.0</v>
      </c>
      <c s="64" r="BJ388">
        <v>8.0</v>
      </c>
      <c s="64" r="BK388">
        <v>12.0</v>
      </c>
      <c s="64" r="BL388">
        <v>32.0</v>
      </c>
      <c s="64" r="BM388">
        <v>8.0</v>
      </c>
      <c s="64" r="BN388">
        <v>40.0</v>
      </c>
      <c s="64" r="BO388">
        <v>48.0</v>
      </c>
      <c s="64" r="BP388">
        <v>24.0</v>
      </c>
      <c s="64" r="BQ388">
        <v>188.0</v>
      </c>
      <c s="64" r="BR388">
        <v>0.0</v>
      </c>
      <c s="64" r="BS388">
        <v>12.0</v>
      </c>
      <c s="64" r="BT388">
        <v>8.0</v>
      </c>
      <c s="64" r="BU388">
        <v>24.0</v>
      </c>
      <c s="64" r="BV388">
        <v>60.0</v>
      </c>
      <c s="64" r="BW388">
        <v>12.0</v>
      </c>
      <c s="64" r="BX388">
        <v>56.0</v>
      </c>
      <c s="64" r="BY388">
        <v>16.0</v>
      </c>
      <c s="64" r="BZ388">
        <v>28.0</v>
      </c>
      <c s="64" r="CA388">
        <v>0.0</v>
      </c>
      <c s="64" r="CB388">
        <v>0.0</v>
      </c>
      <c s="64" r="CC388">
        <v>0.0</v>
      </c>
      <c s="64" r="CD388">
        <v>4.0</v>
      </c>
      <c s="64" r="CE388">
        <v>12.0</v>
      </c>
      <c s="64" r="CF388">
        <v>0.0</v>
      </c>
      <c s="64" r="CG388">
        <v>0.0</v>
      </c>
      <c s="64" r="CH388">
        <v>12.0</v>
      </c>
      <c s="64" r="CI388">
        <v>192.0</v>
      </c>
      <c s="64" r="CJ388">
        <v>0.0</v>
      </c>
      <c s="64" r="CK388">
        <v>16.0</v>
      </c>
      <c s="64" r="CL388">
        <v>20.0</v>
      </c>
      <c s="64" r="CM388">
        <v>48.0</v>
      </c>
      <c s="64" r="CN388">
        <v>48.0</v>
      </c>
      <c s="64" r="CO388">
        <v>48.0</v>
      </c>
      <c s="64" r="CP388">
        <v>0.0</v>
      </c>
      <c s="64" r="CQ388">
        <v>12.0</v>
      </c>
      <c s="64" r="CR388">
        <v>140.0</v>
      </c>
      <c s="64" r="CS388">
        <v>0.0</v>
      </c>
      <c s="64" r="CT388">
        <v>4.0</v>
      </c>
      <c s="64" r="CU388">
        <v>0.0</v>
      </c>
      <c s="64" r="CV388">
        <v>4.0</v>
      </c>
      <c s="64" r="CW388">
        <v>8.0</v>
      </c>
      <c s="64" r="CX388">
        <v>4.0</v>
      </c>
      <c s="64" r="CY388">
        <v>104.0</v>
      </c>
      <c s="64" r="CZ388">
        <v>16.0</v>
      </c>
    </row>
    <row customHeight="1" r="389" ht="15.0">
      <c t="s" s="62" r="A389">
        <v>4116</v>
      </c>
      <c t="s" s="62" r="B389">
        <v>4117</v>
      </c>
      <c t="s" s="62" r="C389">
        <v>4118</v>
      </c>
      <c t="s" s="62" r="D389">
        <v>4119</v>
      </c>
      <c t="s" s="62" r="E389">
        <v>4120</v>
      </c>
      <c t="s" s="62" r="F389">
        <v>4121</v>
      </c>
      <c t="s" s="63" r="G389">
        <v>4122</v>
      </c>
      <c t="s" s="62" r="H389">
        <v>4123</v>
      </c>
      <c s="64" r="I389">
        <v>296.0</v>
      </c>
      <c s="64" r="J389">
        <v>249.0</v>
      </c>
      <c s="64" r="K389">
        <v>256.0</v>
      </c>
      <c s="64" r="L389">
        <v>278.0</v>
      </c>
      <c s="64" r="M389">
        <v>271.0</v>
      </c>
      <c s="64" r="N389">
        <v>249.0</v>
      </c>
      <c s="64" r="O389">
        <v>5.96</v>
      </c>
      <c s="64" r="P389">
        <v>61.791246</v>
      </c>
      <c s="64" r="Q389">
        <v>34.8821549999999</v>
      </c>
      <c s="64" r="R389">
        <v>64.7811449999999</v>
      </c>
      <c s="64" r="S389">
        <v>63.7845119999999</v>
      </c>
      <c s="64" r="T389">
        <v>50.8282829999999</v>
      </c>
      <c s="64" r="U389">
        <v>19.9326599999999</v>
      </c>
      <c s="64" r="V389">
        <v>38.0</v>
      </c>
      <c s="64" r="W389">
        <v>43.0</v>
      </c>
      <c s="64" r="X389">
        <v>54.0</v>
      </c>
      <c s="64" r="Y389">
        <v>61.0</v>
      </c>
      <c s="64" r="Z389">
        <v>40.0</v>
      </c>
      <c s="64" r="AA389">
        <v>13.0</v>
      </c>
      <c s="64" r="AB389">
        <v>145.508418</v>
      </c>
      <c s="64" r="AC389">
        <v>25.912458</v>
      </c>
      <c s="64" r="AD389">
        <v>17.939394</v>
      </c>
      <c s="64" r="AE389">
        <v>33.885522</v>
      </c>
      <c s="64" r="AF389">
        <v>29.89899</v>
      </c>
      <c s="64" r="AG389">
        <v>28.9023569999999</v>
      </c>
      <c s="64" r="AH389">
        <v>8.969697</v>
      </c>
      <c s="64" r="AI389">
        <v>0.0</v>
      </c>
      <c s="64" r="AJ389">
        <v>31.892256</v>
      </c>
      <c s="64" r="AK389">
        <v>85.7104379999999</v>
      </c>
      <c s="64" r="AL389">
        <v>27.9057239999999</v>
      </c>
      <c s="64" r="AM389">
        <v>150.491581999999</v>
      </c>
      <c s="64" r="AN389">
        <v>35.878788</v>
      </c>
      <c s="64" r="AO389">
        <v>16.942761</v>
      </c>
      <c s="64" r="AP389">
        <v>30.895623</v>
      </c>
      <c s="64" r="AQ389">
        <v>33.885522</v>
      </c>
      <c s="64" r="AR389">
        <v>21.925926</v>
      </c>
      <c s="64" r="AS389">
        <v>8.969697</v>
      </c>
      <c s="64" r="AT389">
        <v>1.993266</v>
      </c>
      <c s="64" r="AU389">
        <v>41.858586</v>
      </c>
      <c s="64" r="AV389">
        <v>80.7272729999999</v>
      </c>
      <c s="64" r="AW389">
        <v>27.9057239999999</v>
      </c>
      <c s="64" r="AX389">
        <v>235.205387</v>
      </c>
      <c s="64" r="AY389">
        <v>7.97306399999999</v>
      </c>
      <c s="64" r="AZ389">
        <v>3.986532</v>
      </c>
      <c s="64" r="BA389">
        <v>3.986532</v>
      </c>
      <c s="64" r="BB389">
        <v>31.892256</v>
      </c>
      <c s="64" r="BC389">
        <v>63.7845119999999</v>
      </c>
      <c s="64" r="BD389">
        <v>35.878788</v>
      </c>
      <c s="64" r="BE389">
        <v>51.824916</v>
      </c>
      <c s="64" r="BF389">
        <v>35.878788</v>
      </c>
      <c s="64" r="BG389">
        <v>192.0</v>
      </c>
      <c s="64" r="BH389">
        <v>111.622896</v>
      </c>
      <c s="64" r="BI389">
        <v>3.986532</v>
      </c>
      <c s="64" r="BJ389">
        <v>3.986532</v>
      </c>
      <c s="64" r="BK389">
        <v>3.986532</v>
      </c>
      <c s="64" r="BL389">
        <v>23.9191919999999</v>
      </c>
      <c s="64" r="BM389">
        <v>7.97306399999999</v>
      </c>
      <c s="64" r="BN389">
        <v>27.9057239999999</v>
      </c>
      <c s="64" r="BO389">
        <v>31.892256</v>
      </c>
      <c s="64" r="BP389">
        <v>7.97306399999999</v>
      </c>
      <c s="64" r="BQ389">
        <v>123.582492</v>
      </c>
      <c s="64" r="BR389">
        <v>3.986532</v>
      </c>
      <c s="64" r="BS389">
        <v>0.0</v>
      </c>
      <c s="64" r="BT389">
        <v>0.0</v>
      </c>
      <c s="64" r="BU389">
        <v>7.97306399999999</v>
      </c>
      <c s="64" r="BV389">
        <v>55.8114479999999</v>
      </c>
      <c s="64" r="BW389">
        <v>7.97306399999999</v>
      </c>
      <c s="64" r="BX389">
        <v>19.9326599999999</v>
      </c>
      <c s="64" r="BY389">
        <v>27.9057239999999</v>
      </c>
      <c s="64" r="BZ389">
        <v>23.9191919999999</v>
      </c>
      <c s="64" r="CA389">
        <v>0.0</v>
      </c>
      <c s="64" r="CB389">
        <v>0.0</v>
      </c>
      <c s="64" r="CC389">
        <v>0.0</v>
      </c>
      <c s="64" r="CD389">
        <v>0.0</v>
      </c>
      <c s="64" r="CE389">
        <v>3.986532</v>
      </c>
      <c s="64" r="CF389">
        <v>3.986532</v>
      </c>
      <c s="64" r="CG389">
        <v>0.0</v>
      </c>
      <c s="64" r="CH389">
        <v>15.946128</v>
      </c>
      <c s="64" r="CI389">
        <v>123.582492</v>
      </c>
      <c s="64" r="CJ389">
        <v>0.0</v>
      </c>
      <c s="64" r="CK389">
        <v>3.986532</v>
      </c>
      <c s="64" r="CL389">
        <v>3.986532</v>
      </c>
      <c s="64" r="CM389">
        <v>27.9057239999999</v>
      </c>
      <c s="64" r="CN389">
        <v>55.8114479999999</v>
      </c>
      <c s="64" r="CO389">
        <v>27.9057239999999</v>
      </c>
      <c s="64" r="CP389">
        <v>0.0</v>
      </c>
      <c s="64" r="CQ389">
        <v>3.986532</v>
      </c>
      <c s="64" r="CR389">
        <v>87.703704</v>
      </c>
      <c s="64" r="CS389">
        <v>7.97306399999999</v>
      </c>
      <c s="64" r="CT389">
        <v>0.0</v>
      </c>
      <c s="64" r="CU389">
        <v>0.0</v>
      </c>
      <c s="64" r="CV389">
        <v>3.986532</v>
      </c>
      <c s="64" r="CW389">
        <v>3.986532</v>
      </c>
      <c s="64" r="CX389">
        <v>3.986532</v>
      </c>
      <c s="64" r="CY389">
        <v>51.824916</v>
      </c>
      <c s="64" r="CZ389">
        <v>15.946128</v>
      </c>
    </row>
    <row customHeight="1" r="390" ht="15.0">
      <c t="s" s="62" r="A390">
        <v>4124</v>
      </c>
      <c t="s" s="62" r="B390">
        <v>4125</v>
      </c>
      <c t="s" s="62" r="C390">
        <v>4126</v>
      </c>
      <c t="s" s="62" r="D390">
        <v>4127</v>
      </c>
      <c t="s" s="62" r="E390">
        <v>4128</v>
      </c>
      <c t="s" s="62" r="F390">
        <v>4129</v>
      </c>
      <c t="s" s="63" r="G390">
        <v>4130</v>
      </c>
      <c t="s" s="62" r="H390">
        <v>4131</v>
      </c>
      <c s="64" r="I390">
        <v>899.0</v>
      </c>
      <c s="64" r="J390">
        <v>842.0</v>
      </c>
      <c s="64" r="K390">
        <v>804.0</v>
      </c>
      <c s="64" r="L390">
        <v>820.0</v>
      </c>
      <c s="64" r="M390">
        <v>846.0</v>
      </c>
      <c s="64" r="N390">
        <v>926.0</v>
      </c>
      <c s="64" r="O390">
        <v>8.98</v>
      </c>
      <c s="64" r="P390">
        <v>210.0</v>
      </c>
      <c s="64" r="Q390">
        <v>113.0</v>
      </c>
      <c s="64" r="R390">
        <v>213.0</v>
      </c>
      <c s="64" r="S390">
        <v>164.0</v>
      </c>
      <c s="64" r="T390">
        <v>114.0</v>
      </c>
      <c s="64" r="U390">
        <v>85.0</v>
      </c>
      <c s="64" r="V390">
        <v>163.0</v>
      </c>
      <c s="64" r="W390">
        <v>148.0</v>
      </c>
      <c s="64" r="X390">
        <v>188.0</v>
      </c>
      <c s="64" r="Y390">
        <v>148.0</v>
      </c>
      <c s="64" r="Z390">
        <v>112.0</v>
      </c>
      <c s="64" r="AA390">
        <v>83.0</v>
      </c>
      <c s="64" r="AB390">
        <v>442.0</v>
      </c>
      <c s="64" r="AC390">
        <v>126.0</v>
      </c>
      <c s="64" r="AD390">
        <v>57.0</v>
      </c>
      <c s="64" r="AE390">
        <v>95.0</v>
      </c>
      <c s="64" r="AF390">
        <v>83.0</v>
      </c>
      <c s="64" r="AG390">
        <v>55.0</v>
      </c>
      <c s="64" r="AH390">
        <v>25.0</v>
      </c>
      <c s="64" r="AI390">
        <v>1.0</v>
      </c>
      <c s="64" r="AJ390">
        <v>143.0</v>
      </c>
      <c s="64" r="AK390">
        <v>247.0</v>
      </c>
      <c s="64" r="AL390">
        <v>52.0</v>
      </c>
      <c s="64" r="AM390">
        <v>457.0</v>
      </c>
      <c s="64" r="AN390">
        <v>84.0</v>
      </c>
      <c s="64" r="AO390">
        <v>56.0</v>
      </c>
      <c s="64" r="AP390">
        <v>118.0</v>
      </c>
      <c s="64" r="AQ390">
        <v>81.0</v>
      </c>
      <c s="64" r="AR390">
        <v>59.0</v>
      </c>
      <c s="64" r="AS390">
        <v>54.0</v>
      </c>
      <c s="64" r="AT390">
        <v>5.0</v>
      </c>
      <c s="64" r="AU390">
        <v>102.0</v>
      </c>
      <c s="64" r="AV390">
        <v>258.0</v>
      </c>
      <c s="64" r="AW390">
        <v>97.0</v>
      </c>
      <c s="64" r="AX390">
        <v>700.0</v>
      </c>
      <c s="64" r="AY390">
        <v>24.0</v>
      </c>
      <c s="64" r="AZ390">
        <v>40.0</v>
      </c>
      <c s="64" r="BA390">
        <v>36.0</v>
      </c>
      <c s="64" r="BB390">
        <v>92.0</v>
      </c>
      <c s="64" r="BC390">
        <v>136.0</v>
      </c>
      <c s="64" r="BD390">
        <v>116.0</v>
      </c>
      <c s="64" r="BE390">
        <v>164.0</v>
      </c>
      <c s="64" r="BF390">
        <v>92.0</v>
      </c>
      <c s="64" r="BG390">
        <v>660.0</v>
      </c>
      <c s="64" r="BH390">
        <v>296.0</v>
      </c>
      <c s="64" r="BI390">
        <v>16.0</v>
      </c>
      <c s="64" r="BJ390">
        <v>24.0</v>
      </c>
      <c s="64" r="BK390">
        <v>24.0</v>
      </c>
      <c s="64" r="BL390">
        <v>36.0</v>
      </c>
      <c s="64" r="BM390">
        <v>28.0</v>
      </c>
      <c s="64" r="BN390">
        <v>92.0</v>
      </c>
      <c s="64" r="BO390">
        <v>60.0</v>
      </c>
      <c s="64" r="BP390">
        <v>16.0</v>
      </c>
      <c s="64" r="BQ390">
        <v>404.0</v>
      </c>
      <c s="64" r="BR390">
        <v>8.0</v>
      </c>
      <c s="64" r="BS390">
        <v>16.0</v>
      </c>
      <c s="64" r="BT390">
        <v>12.0</v>
      </c>
      <c s="64" r="BU390">
        <v>56.0</v>
      </c>
      <c s="64" r="BV390">
        <v>108.0</v>
      </c>
      <c s="64" r="BW390">
        <v>24.0</v>
      </c>
      <c s="64" r="BX390">
        <v>104.0</v>
      </c>
      <c s="64" r="BY390">
        <v>76.0</v>
      </c>
      <c s="64" r="BZ390">
        <v>76.0</v>
      </c>
      <c s="64" r="CA390">
        <v>0.0</v>
      </c>
      <c s="64" r="CB390">
        <v>0.0</v>
      </c>
      <c s="64" r="CC390">
        <v>0.0</v>
      </c>
      <c s="64" r="CD390">
        <v>0.0</v>
      </c>
      <c s="64" r="CE390">
        <v>4.0</v>
      </c>
      <c s="64" r="CF390">
        <v>24.0</v>
      </c>
      <c s="64" r="CG390">
        <v>0.0</v>
      </c>
      <c s="64" r="CH390">
        <v>48.0</v>
      </c>
      <c s="64" r="CI390">
        <v>392.0</v>
      </c>
      <c s="64" r="CJ390">
        <v>20.0</v>
      </c>
      <c s="64" r="CK390">
        <v>24.0</v>
      </c>
      <c s="64" r="CL390">
        <v>32.0</v>
      </c>
      <c s="64" r="CM390">
        <v>84.0</v>
      </c>
      <c s="64" r="CN390">
        <v>124.0</v>
      </c>
      <c s="64" r="CO390">
        <v>72.0</v>
      </c>
      <c s="64" r="CP390">
        <v>4.0</v>
      </c>
      <c s="64" r="CQ390">
        <v>32.0</v>
      </c>
      <c s="64" r="CR390">
        <v>232.0</v>
      </c>
      <c s="64" r="CS390">
        <v>4.0</v>
      </c>
      <c s="64" r="CT390">
        <v>16.0</v>
      </c>
      <c s="64" r="CU390">
        <v>4.0</v>
      </c>
      <c s="64" r="CV390">
        <v>8.0</v>
      </c>
      <c s="64" r="CW390">
        <v>8.0</v>
      </c>
      <c s="64" r="CX390">
        <v>20.0</v>
      </c>
      <c s="64" r="CY390">
        <v>160.0</v>
      </c>
      <c s="64" r="CZ390">
        <v>12.0</v>
      </c>
    </row>
    <row customHeight="1" r="391" ht="15.0">
      <c t="s" s="62" r="A391">
        <v>4132</v>
      </c>
      <c t="s" s="62" r="B391">
        <v>4133</v>
      </c>
      <c t="s" s="62" r="C391">
        <v>4134</v>
      </c>
      <c t="s" s="62" r="D391">
        <v>4135</v>
      </c>
      <c t="s" s="62" r="E391">
        <v>4136</v>
      </c>
      <c t="s" s="62" r="F391">
        <v>4137</v>
      </c>
      <c t="s" s="63" r="G391">
        <v>4138</v>
      </c>
      <c t="s" s="62" r="H391">
        <v>4139</v>
      </c>
      <c s="64" r="I391">
        <v>5170.0</v>
      </c>
      <c s="64" r="J391">
        <v>4080.0</v>
      </c>
      <c s="64" r="K391">
        <v>3909.0</v>
      </c>
      <c s="64" r="L391">
        <v>3204.0</v>
      </c>
      <c s="64" r="M391">
        <v>2807.0</v>
      </c>
      <c s="64" r="N391">
        <v>2371.0</v>
      </c>
      <c s="64" r="O391">
        <v>28.27</v>
      </c>
      <c s="64" r="P391">
        <v>1095.535313</v>
      </c>
      <c s="64" r="Q391">
        <v>818.757116999999</v>
      </c>
      <c s="64" r="R391">
        <v>1196.425478</v>
      </c>
      <c s="64" r="S391">
        <v>1019.736843</v>
      </c>
      <c s="64" r="T391">
        <v>653.797986</v>
      </c>
      <c s="64" r="U391">
        <v>385.747262999999</v>
      </c>
      <c s="64" r="V391">
        <v>827.0</v>
      </c>
      <c s="64" r="W391">
        <v>724.0</v>
      </c>
      <c s="64" r="X391">
        <v>934.0</v>
      </c>
      <c s="64" r="Y391">
        <v>744.0</v>
      </c>
      <c s="64" r="Z391">
        <v>578.0</v>
      </c>
      <c s="64" r="AA391">
        <v>273.0</v>
      </c>
      <c s="64" r="AB391">
        <v>2493.318717</v>
      </c>
      <c s="64" r="AC391">
        <v>531.090870999999</v>
      </c>
      <c s="64" r="AD391">
        <v>415.990967</v>
      </c>
      <c s="64" r="AE391">
        <v>595.308137999999</v>
      </c>
      <c s="64" r="AF391">
        <v>480.490252</v>
      </c>
      <c s="64" r="AG391">
        <v>322.916660999999</v>
      </c>
      <c s="64" r="AH391">
        <v>143.266887999999</v>
      </c>
      <c s="64" r="AI391">
        <v>4.25494</v>
      </c>
      <c s="64" r="AJ391">
        <v>696.158722</v>
      </c>
      <c s="64" r="AK391">
        <v>1481.002843</v>
      </c>
      <c s="64" r="AL391">
        <v>316.157152</v>
      </c>
      <c s="64" r="AM391">
        <v>2676.68128299999</v>
      </c>
      <c s="64" r="AN391">
        <v>564.444441999999</v>
      </c>
      <c s="64" r="AO391">
        <v>402.766149999999</v>
      </c>
      <c s="64" r="AP391">
        <v>601.11734</v>
      </c>
      <c s="64" r="AQ391">
        <v>539.246590999999</v>
      </c>
      <c s="64" r="AR391">
        <v>330.881325</v>
      </c>
      <c s="64" r="AS391">
        <v>215.939561</v>
      </c>
      <c s="64" r="AT391">
        <v>22.2858729999999</v>
      </c>
      <c s="64" r="AU391">
        <v>695.455742999999</v>
      </c>
      <c s="64" r="AV391">
        <v>1529.730818</v>
      </c>
      <c s="64" r="AW391">
        <v>451.494721</v>
      </c>
      <c s="64" r="AX391">
        <v>4111.742296</v>
      </c>
      <c s="64" r="AY391">
        <v>62.602536</v>
      </c>
      <c s="64" r="AZ391">
        <v>150.956875</v>
      </c>
      <c s="64" r="BA391">
        <v>163.900772999999</v>
      </c>
      <c s="64" r="BB391">
        <v>475.017773999999</v>
      </c>
      <c s="64" r="BC391">
        <v>810.670178999999</v>
      </c>
      <c s="64" r="BD391">
        <v>716.221038</v>
      </c>
      <c s="64" r="BE391">
        <v>1097.210254</v>
      </c>
      <c s="64" r="BF391">
        <v>635.162867</v>
      </c>
      <c s="64" r="BG391">
        <v>3292.0</v>
      </c>
      <c s="64" r="BH391">
        <v>1976.088426</v>
      </c>
      <c s="64" r="BI391">
        <v>45.964823</v>
      </c>
      <c s="64" r="BJ391">
        <v>108.941259</v>
      </c>
      <c s="64" r="BK391">
        <v>100.75051</v>
      </c>
      <c s="64" r="BL391">
        <v>247.627622</v>
      </c>
      <c s="64" r="BM391">
        <v>168.187838</v>
      </c>
      <c s="64" r="BN391">
        <v>565.88247</v>
      </c>
      <c s="64" r="BO391">
        <v>469.8818</v>
      </c>
      <c s="64" r="BP391">
        <v>268.852103</v>
      </c>
      <c s="64" r="BQ391">
        <v>2135.65387</v>
      </c>
      <c s="64" r="BR391">
        <v>16.637713</v>
      </c>
      <c s="64" r="BS391">
        <v>42.015616</v>
      </c>
      <c s="64" r="BT391">
        <v>63.1502619999999</v>
      </c>
      <c s="64" r="BU391">
        <v>227.390152</v>
      </c>
      <c s="64" r="BV391">
        <v>642.482341</v>
      </c>
      <c s="64" r="BW391">
        <v>150.338568</v>
      </c>
      <c s="64" r="BX391">
        <v>627.328453999999</v>
      </c>
      <c s="64" r="BY391">
        <v>366.310764</v>
      </c>
      <c s="64" r="BZ391">
        <v>559.248490999999</v>
      </c>
      <c s="64" r="CA391">
        <v>0.0</v>
      </c>
      <c s="64" r="CB391">
        <v>0.0</v>
      </c>
      <c s="64" r="CC391">
        <v>4.244099</v>
      </c>
      <c s="64" r="CD391">
        <v>29.41081</v>
      </c>
      <c s="64" r="CE391">
        <v>92.4791259999999</v>
      </c>
      <c s="64" r="CF391">
        <v>117.136267</v>
      </c>
      <c s="64" r="CG391">
        <v>0.0</v>
      </c>
      <c s="64" r="CH391">
        <v>315.978187999999</v>
      </c>
      <c s="64" r="CI391">
        <v>2125.878039</v>
      </c>
      <c s="64" r="CJ391">
        <v>41.6353039999999</v>
      </c>
      <c s="64" r="CK391">
        <v>121.291109</v>
      </c>
      <c s="64" r="CL391">
        <v>138.478666</v>
      </c>
      <c s="64" r="CM391">
        <v>403.463435</v>
      </c>
      <c s="64" r="CN391">
        <v>624.989957</v>
      </c>
      <c s="64" r="CO391">
        <v>535.679099999999</v>
      </c>
      <c s="64" r="CP391">
        <v>12.6468779999999</v>
      </c>
      <c s="64" r="CQ391">
        <v>247.693589</v>
      </c>
      <c s="64" r="CR391">
        <v>1426.615767</v>
      </c>
      <c s="64" r="CS391">
        <v>20.9672319999999</v>
      </c>
      <c s="64" r="CT391">
        <v>29.6657669999999</v>
      </c>
      <c s="64" r="CU391">
        <v>21.178007</v>
      </c>
      <c s="64" r="CV391">
        <v>42.143529</v>
      </c>
      <c s="64" r="CW391">
        <v>93.2010949999999</v>
      </c>
      <c s="64" r="CX391">
        <v>63.40567</v>
      </c>
      <c s="64" r="CY391">
        <v>1084.563376</v>
      </c>
      <c s="64" r="CZ391">
        <v>71.49109</v>
      </c>
    </row>
    <row customHeight="1" r="392" ht="15.0">
      <c t="s" s="62" r="A392">
        <v>4140</v>
      </c>
      <c t="s" s="62" r="B392">
        <v>4141</v>
      </c>
      <c t="s" s="62" r="C392">
        <v>4142</v>
      </c>
      <c t="s" s="62" r="D392">
        <v>4143</v>
      </c>
      <c t="s" s="62" r="E392">
        <v>4144</v>
      </c>
      <c t="s" s="62" r="F392">
        <v>4145</v>
      </c>
      <c t="s" s="63" r="G392">
        <v>4146</v>
      </c>
      <c t="s" s="62" r="H392">
        <v>4147</v>
      </c>
      <c s="64" r="I392">
        <v>1984.0</v>
      </c>
      <c s="64" r="J392">
        <v>2345.0</v>
      </c>
      <c s="64" r="K392">
        <v>2799.0</v>
      </c>
      <c s="64" r="L392">
        <v>3010.0</v>
      </c>
      <c s="64" r="M392">
        <v>3323.0</v>
      </c>
      <c s="64" r="N392">
        <v>3403.0</v>
      </c>
      <c s="64" r="O392">
        <v>27.02</v>
      </c>
      <c s="64" r="P392">
        <v>344.343400999999</v>
      </c>
      <c s="64" r="Q392">
        <v>286.805522999999</v>
      </c>
      <c s="64" r="R392">
        <v>386.389628</v>
      </c>
      <c s="64" r="S392">
        <v>409.937395999999</v>
      </c>
      <c s="64" r="T392">
        <v>341.293755999999</v>
      </c>
      <c s="64" r="U392">
        <v>215.230297</v>
      </c>
      <c s="64" r="V392">
        <v>417.0</v>
      </c>
      <c s="64" r="W392">
        <v>407.0</v>
      </c>
      <c s="64" r="X392">
        <v>512.0</v>
      </c>
      <c s="64" r="Y392">
        <v>477.0</v>
      </c>
      <c s="64" r="Z392">
        <v>350.0</v>
      </c>
      <c s="64" r="AA392">
        <v>182.0</v>
      </c>
      <c s="64" r="AB392">
        <v>994.567190999999</v>
      </c>
      <c s="64" r="AC392">
        <v>187.532756</v>
      </c>
      <c s="64" r="AD392">
        <v>147.019933</v>
      </c>
      <c s="64" r="AE392">
        <v>197.806892</v>
      </c>
      <c s="64" r="AF392">
        <v>204.956161</v>
      </c>
      <c s="64" r="AG392">
        <v>166.034799999999</v>
      </c>
      <c s="64" r="AH392">
        <v>88.141931</v>
      </c>
      <c s="64" r="AI392">
        <v>3.074719</v>
      </c>
      <c s="64" r="AJ392">
        <v>230.621352</v>
      </c>
      <c s="64" r="AK392">
        <v>583.562352</v>
      </c>
      <c s="64" r="AL392">
        <v>180.383487</v>
      </c>
      <c s="64" r="AM392">
        <v>989.432809</v>
      </c>
      <c s="64" r="AN392">
        <v>156.810644999999</v>
      </c>
      <c s="64" r="AO392">
        <v>139.78559</v>
      </c>
      <c s="64" r="AP392">
        <v>188.582736</v>
      </c>
      <c s="64" r="AQ392">
        <v>204.981235</v>
      </c>
      <c s="64" r="AR392">
        <v>175.258956</v>
      </c>
      <c s="64" r="AS392">
        <v>109.664961</v>
      </c>
      <c s="64" r="AT392">
        <v>14.348686</v>
      </c>
      <c s="64" r="AU392">
        <v>212.155577999999</v>
      </c>
      <c s="64" r="AV392">
        <v>543.598622999999</v>
      </c>
      <c s="64" r="AW392">
        <v>233.678608</v>
      </c>
      <c s="64" r="AX392">
        <v>1633.04343999999</v>
      </c>
      <c s="64" r="AY392">
        <v>98.3909929999999</v>
      </c>
      <c s="64" r="AZ392">
        <v>98.3909929999999</v>
      </c>
      <c s="64" r="BA392">
        <v>127.088365999999</v>
      </c>
      <c s="64" r="BB392">
        <v>204.880937999999</v>
      </c>
      <c s="64" r="BC392">
        <v>184.483111</v>
      </c>
      <c s="64" r="BD392">
        <v>233.678608</v>
      </c>
      <c s="64" r="BE392">
        <v>487.855339</v>
      </c>
      <c s="64" r="BF392">
        <v>198.275092</v>
      </c>
      <c s="64" r="BG392">
        <v>1917.0</v>
      </c>
      <c s="64" r="BH392">
        <v>828.093742</v>
      </c>
      <c s="64" r="BI392">
        <v>69.6936199999999</v>
      </c>
      <c s="64" r="BJ392">
        <v>77.892869</v>
      </c>
      <c s="64" r="BK392">
        <v>73.7932449999999</v>
      </c>
      <c s="64" r="BL392">
        <v>102.390321</v>
      </c>
      <c s="64" r="BM392">
        <v>28.6973729999999</v>
      </c>
      <c s="64" r="BN392">
        <v>176.283862</v>
      </c>
      <c s="64" r="BO392">
        <v>209.08086</v>
      </c>
      <c s="64" r="BP392">
        <v>90.261593</v>
      </c>
      <c s="64" r="BQ392">
        <v>804.949698</v>
      </c>
      <c s="64" r="BR392">
        <v>28.6973729999999</v>
      </c>
      <c s="64" r="BS392">
        <v>20.498123</v>
      </c>
      <c s="64" r="BT392">
        <v>53.295121</v>
      </c>
      <c s="64" r="BU392">
        <v>102.490617</v>
      </c>
      <c s="64" r="BV392">
        <v>155.785739</v>
      </c>
      <c s="64" r="BW392">
        <v>57.3947459999999</v>
      </c>
      <c s="64" r="BX392">
        <v>278.774479999999</v>
      </c>
      <c s="64" r="BY392">
        <v>108.013499</v>
      </c>
      <c s="64" r="BZ392">
        <v>149.179892</v>
      </c>
      <c s="64" r="CA392">
        <v>0.0</v>
      </c>
      <c s="64" r="CB392">
        <v>0.0</v>
      </c>
      <c s="64" r="CC392">
        <v>0.0</v>
      </c>
      <c s="64" r="CD392">
        <v>8.199249</v>
      </c>
      <c s="64" r="CE392">
        <v>20.498123</v>
      </c>
      <c s="64" r="CF392">
        <v>32.796998</v>
      </c>
      <c s="64" r="CG392">
        <v>0.0</v>
      </c>
      <c s="64" r="CH392">
        <v>87.685522</v>
      </c>
      <c s="64" r="CI392">
        <v>827.923595999999</v>
      </c>
      <c s="64" r="CJ392">
        <v>65.593995</v>
      </c>
      <c s="64" r="CK392">
        <v>65.593995</v>
      </c>
      <c s="64" r="CL392">
        <v>110.689867</v>
      </c>
      <c s="64" r="CM392">
        <v>180.283189999999</v>
      </c>
      <c s="64" r="CN392">
        <v>155.785739</v>
      </c>
      <c s="64" r="CO392">
        <v>180.383487</v>
      </c>
      <c s="64" r="CP392">
        <v>4.09962499999999</v>
      </c>
      <c s="64" r="CQ392">
        <v>65.493699</v>
      </c>
      <c s="64" r="CR392">
        <v>655.939951999999</v>
      </c>
      <c s="64" r="CS392">
        <v>32.796998</v>
      </c>
      <c s="64" r="CT392">
        <v>32.796998</v>
      </c>
      <c s="64" r="CU392">
        <v>16.398499</v>
      </c>
      <c s="64" r="CV392">
        <v>16.398499</v>
      </c>
      <c s="64" r="CW392">
        <v>8.199249</v>
      </c>
      <c s="64" r="CX392">
        <v>20.498123</v>
      </c>
      <c s="64" r="CY392">
        <v>483.755714</v>
      </c>
      <c s="64" r="CZ392">
        <v>45.095872</v>
      </c>
    </row>
    <row customHeight="1" r="393" ht="15.0">
      <c t="s" s="62" r="A393">
        <v>4148</v>
      </c>
      <c t="s" s="62" r="B393">
        <v>4149</v>
      </c>
      <c t="s" s="62" r="C393">
        <v>4150</v>
      </c>
      <c t="s" s="62" r="D393">
        <v>4151</v>
      </c>
      <c t="s" s="62" r="E393">
        <v>4152</v>
      </c>
      <c t="s" s="62" r="F393">
        <v>4153</v>
      </c>
      <c t="s" s="63" r="G393">
        <v>4154</v>
      </c>
      <c t="s" s="62" r="H393">
        <v>4155</v>
      </c>
      <c s="64" r="I393">
        <v>1660.0</v>
      </c>
      <c s="64" r="J393">
        <v>1795.0</v>
      </c>
      <c s="64" r="K393">
        <v>1918.0</v>
      </c>
      <c s="64" r="L393">
        <v>2118.0</v>
      </c>
      <c s="64" r="M393">
        <v>2317.0</v>
      </c>
      <c s="64" r="N393">
        <v>2171.0</v>
      </c>
      <c s="64" r="O393">
        <v>23.54</v>
      </c>
      <c s="64" r="P393">
        <v>292.86856</v>
      </c>
      <c s="64" r="Q393">
        <v>234.20775</v>
      </c>
      <c s="64" r="R393">
        <v>338.155954</v>
      </c>
      <c s="64" r="S393">
        <v>359.417257</v>
      </c>
      <c s="64" r="T393">
        <v>272.347161</v>
      </c>
      <c s="64" r="U393">
        <v>163.003319</v>
      </c>
      <c s="64" r="V393">
        <v>308.0</v>
      </c>
      <c s="64" r="W393">
        <v>303.0</v>
      </c>
      <c s="64" r="X393">
        <v>410.0</v>
      </c>
      <c s="64" r="Y393">
        <v>330.0</v>
      </c>
      <c s="64" r="Z393">
        <v>307.0</v>
      </c>
      <c s="64" r="AA393">
        <v>137.0</v>
      </c>
      <c s="64" r="AB393">
        <v>837.920656</v>
      </c>
      <c s="64" r="AC393">
        <v>153.175782</v>
      </c>
      <c s="64" r="AD393">
        <v>117.776807</v>
      </c>
      <c s="64" r="AE393">
        <v>178.189964</v>
      </c>
      <c s="64" r="AF393">
        <v>181.227293</v>
      </c>
      <c s="64" r="AG393">
        <v>129.592701</v>
      </c>
      <c s="64" r="AH393">
        <v>74.9207799999999</v>
      </c>
      <c s="64" r="AI393">
        <v>3.037329</v>
      </c>
      <c s="64" r="AJ393">
        <v>196.031809</v>
      </c>
      <c s="64" r="AK393">
        <v>482.935299999999</v>
      </c>
      <c s="64" r="AL393">
        <v>158.953546999999</v>
      </c>
      <c s="64" r="AM393">
        <v>822.079343999999</v>
      </c>
      <c s="64" r="AN393">
        <v>139.692778</v>
      </c>
      <c s="64" r="AO393">
        <v>116.430942</v>
      </c>
      <c s="64" r="AP393">
        <v>159.96599</v>
      </c>
      <c s="64" r="AQ393">
        <v>178.189964</v>
      </c>
      <c s="64" r="AR393">
        <v>142.754459999999</v>
      </c>
      <c s="64" r="AS393">
        <v>83.020324</v>
      </c>
      <c s="64" r="AT393">
        <v>2.024886</v>
      </c>
      <c s="64" r="AU393">
        <v>187.277598</v>
      </c>
      <c s="64" r="AV393">
        <v>470.785983999999</v>
      </c>
      <c s="64" r="AW393">
        <v>164.015762</v>
      </c>
      <c s="64" r="AX393">
        <v>1344.524273</v>
      </c>
      <c s="64" r="AY393">
        <v>20.24886</v>
      </c>
      <c s="64" r="AZ393">
        <v>44.547491</v>
      </c>
      <c s="64" r="BA393">
        <v>28.348403</v>
      </c>
      <c s="64" r="BB393">
        <v>89.094982</v>
      </c>
      <c s="64" r="BC393">
        <v>218.687682999999</v>
      </c>
      <c s="64" r="BD393">
        <v>425.226049999999</v>
      </c>
      <c s="64" r="BE393">
        <v>340.180839999999</v>
      </c>
      <c s="64" r="BF393">
        <v>178.189964</v>
      </c>
      <c s="64" r="BG393">
        <v>1484.0</v>
      </c>
      <c s="64" r="BH393">
        <v>700.61054</v>
      </c>
      <c s="64" r="BI393">
        <v>12.149316</v>
      </c>
      <c s="64" r="BJ393">
        <v>28.348403</v>
      </c>
      <c s="64" r="BK393">
        <v>20.24886</v>
      </c>
      <c s="64" r="BL393">
        <v>44.547491</v>
      </c>
      <c s="64" r="BM393">
        <v>40.4977189999999</v>
      </c>
      <c s="64" r="BN393">
        <v>311.832437</v>
      </c>
      <c s="64" r="BO393">
        <v>174.140192</v>
      </c>
      <c s="64" r="BP393">
        <v>68.8461219999999</v>
      </c>
      <c s="64" r="BQ393">
        <v>643.913732999999</v>
      </c>
      <c s="64" r="BR393">
        <v>8.09954399999999</v>
      </c>
      <c s="64" r="BS393">
        <v>16.199088</v>
      </c>
      <c s="64" r="BT393">
        <v>8.09954399999999</v>
      </c>
      <c s="64" r="BU393">
        <v>44.547491</v>
      </c>
      <c s="64" r="BV393">
        <v>178.189964</v>
      </c>
      <c s="64" r="BW393">
        <v>113.393613</v>
      </c>
      <c s="64" r="BX393">
        <v>166.040648</v>
      </c>
      <c s="64" r="BY393">
        <v>109.343841</v>
      </c>
      <c s="64" r="BZ393">
        <v>153.891332</v>
      </c>
      <c s="64" r="CA393">
        <v>4.04977199999999</v>
      </c>
      <c s="64" r="CB393">
        <v>0.0</v>
      </c>
      <c s="64" r="CC393">
        <v>0.0</v>
      </c>
      <c s="64" r="CD393">
        <v>0.0</v>
      </c>
      <c s="64" r="CE393">
        <v>24.298631</v>
      </c>
      <c s="64" r="CF393">
        <v>56.696807</v>
      </c>
      <c s="64" r="CG393">
        <v>0.0</v>
      </c>
      <c s="64" r="CH393">
        <v>68.8461219999999</v>
      </c>
      <c s="64" r="CI393">
        <v>668.212363999999</v>
      </c>
      <c s="64" r="CJ393">
        <v>16.199088</v>
      </c>
      <c s="64" r="CK393">
        <v>36.4479469999999</v>
      </c>
      <c s="64" r="CL393">
        <v>20.24886</v>
      </c>
      <c s="64" r="CM393">
        <v>64.79635</v>
      </c>
      <c s="64" r="CN393">
        <v>178.189964</v>
      </c>
      <c s="64" r="CO393">
        <v>307.782665</v>
      </c>
      <c s="64" r="CP393">
        <v>0.0</v>
      </c>
      <c s="64" r="CQ393">
        <v>44.547491</v>
      </c>
      <c s="64" r="CR393">
        <v>522.420575999999</v>
      </c>
      <c s="64" r="CS393">
        <v>0.0</v>
      </c>
      <c s="64" r="CT393">
        <v>8.09954399999999</v>
      </c>
      <c s="64" r="CU393">
        <v>8.09954399999999</v>
      </c>
      <c s="64" r="CV393">
        <v>24.298631</v>
      </c>
      <c s="64" r="CW393">
        <v>16.199088</v>
      </c>
      <c s="64" r="CX393">
        <v>60.7465789999999</v>
      </c>
      <c s="64" r="CY393">
        <v>340.180839999999</v>
      </c>
      <c s="64" r="CZ393">
        <v>64.79635</v>
      </c>
    </row>
    <row customHeight="1" r="394" ht="15.0">
      <c t="s" s="62" r="A394">
        <v>4156</v>
      </c>
      <c t="s" s="62" r="B394">
        <v>4157</v>
      </c>
      <c t="s" s="62" r="C394">
        <v>4158</v>
      </c>
      <c t="s" s="62" r="D394">
        <v>4159</v>
      </c>
      <c t="s" s="62" r="E394">
        <v>4160</v>
      </c>
      <c t="s" s="62" r="F394">
        <v>4161</v>
      </c>
      <c t="s" s="63" r="G394">
        <v>4162</v>
      </c>
      <c t="s" s="62" r="H394">
        <v>4163</v>
      </c>
      <c s="64" r="I394">
        <v>279.0</v>
      </c>
      <c s="64" r="J394">
        <v>355.0</v>
      </c>
      <c s="64" r="K394">
        <v>387.0</v>
      </c>
      <c s="64" r="L394">
        <v>421.0</v>
      </c>
      <c s="64" r="M394">
        <v>465.0</v>
      </c>
      <c s="64" r="N394">
        <v>453.0</v>
      </c>
      <c s="64" r="O394">
        <v>7.09</v>
      </c>
      <c s="64" r="P394">
        <v>46.5</v>
      </c>
      <c s="64" r="Q394">
        <v>44.5212769999999</v>
      </c>
      <c s="64" r="R394">
        <v>62.329787</v>
      </c>
      <c s="64" r="S394">
        <v>58.37234</v>
      </c>
      <c s="64" r="T394">
        <v>40.56383</v>
      </c>
      <c s="64" r="U394">
        <v>26.7127659999999</v>
      </c>
      <c s="64" r="V394">
        <v>71.0</v>
      </c>
      <c s="64" r="W394">
        <v>74.0</v>
      </c>
      <c s="64" r="X394">
        <v>75.0</v>
      </c>
      <c s="64" r="Y394">
        <v>66.0</v>
      </c>
      <c s="64" r="Z394">
        <v>45.0</v>
      </c>
      <c s="64" r="AA394">
        <v>24.0</v>
      </c>
      <c s="64" r="AB394">
        <v>142.468085</v>
      </c>
      <c s="64" r="AC394">
        <v>21.765957</v>
      </c>
      <c s="64" r="AD394">
        <v>25.7234039999999</v>
      </c>
      <c s="64" r="AE394">
        <v>32.6489359999999</v>
      </c>
      <c s="64" r="AF394">
        <v>28.691489</v>
      </c>
      <c s="64" r="AG394">
        <v>23.744681</v>
      </c>
      <c s="64" r="AH394">
        <v>9.893617</v>
      </c>
      <c s="64" r="AI394">
        <v>0.0</v>
      </c>
      <c s="64" r="AJ394">
        <v>32.6489359999999</v>
      </c>
      <c s="64" r="AK394">
        <v>88.0531909999999</v>
      </c>
      <c s="64" r="AL394">
        <v>21.765957</v>
      </c>
      <c s="64" r="AM394">
        <v>136.531915</v>
      </c>
      <c s="64" r="AN394">
        <v>24.734043</v>
      </c>
      <c s="64" r="AO394">
        <v>18.797872</v>
      </c>
      <c s="64" r="AP394">
        <v>29.680851</v>
      </c>
      <c s="64" r="AQ394">
        <v>29.680851</v>
      </c>
      <c s="64" r="AR394">
        <v>16.8191489999999</v>
      </c>
      <c s="64" r="AS394">
        <v>15.829787</v>
      </c>
      <c s="64" r="AT394">
        <v>0.989361999999999</v>
      </c>
      <c s="64" r="AU394">
        <v>30.670213</v>
      </c>
      <c s="64" r="AV394">
        <v>83.1063829999999</v>
      </c>
      <c s="64" r="AW394">
        <v>22.755319</v>
      </c>
      <c s="64" r="AX394">
        <v>221.617020999999</v>
      </c>
      <c s="64" r="AY394">
        <v>11.8723399999999</v>
      </c>
      <c s="64" r="AZ394">
        <v>19.787234</v>
      </c>
      <c s="64" r="BA394">
        <v>3.957447</v>
      </c>
      <c s="64" r="BB394">
        <v>19.787234</v>
      </c>
      <c s="64" r="BC394">
        <v>19.787234</v>
      </c>
      <c s="64" r="BD394">
        <v>63.319149</v>
      </c>
      <c s="64" r="BE394">
        <v>55.4042549999999</v>
      </c>
      <c s="64" r="BF394">
        <v>27.7021279999999</v>
      </c>
      <c s="64" r="BG394">
        <v>288.0</v>
      </c>
      <c s="64" r="BH394">
        <v>102.893617</v>
      </c>
      <c s="64" r="BI394">
        <v>7.914894</v>
      </c>
      <c s="64" r="BJ394">
        <v>11.8723399999999</v>
      </c>
      <c s="64" r="BK394">
        <v>3.957447</v>
      </c>
      <c s="64" r="BL394">
        <v>11.8723399999999</v>
      </c>
      <c s="64" r="BM394">
        <v>0.0</v>
      </c>
      <c s="64" r="BN394">
        <v>35.617021</v>
      </c>
      <c s="64" r="BO394">
        <v>31.6595739999999</v>
      </c>
      <c s="64" r="BP394">
        <v>0.0</v>
      </c>
      <c s="64" r="BQ394">
        <v>118.723404</v>
      </c>
      <c s="64" r="BR394">
        <v>3.957447</v>
      </c>
      <c s="64" r="BS394">
        <v>7.914894</v>
      </c>
      <c s="64" r="BT394">
        <v>0.0</v>
      </c>
      <c s="64" r="BU394">
        <v>7.914894</v>
      </c>
      <c s="64" r="BV394">
        <v>19.787234</v>
      </c>
      <c s="64" r="BW394">
        <v>27.7021279999999</v>
      </c>
      <c s="64" r="BX394">
        <v>23.744681</v>
      </c>
      <c s="64" r="BY394">
        <v>27.7021279999999</v>
      </c>
      <c s="64" r="BZ394">
        <v>15.829787</v>
      </c>
      <c s="64" r="CA394">
        <v>0.0</v>
      </c>
      <c s="64" r="CB394">
        <v>0.0</v>
      </c>
      <c s="64" r="CC394">
        <v>0.0</v>
      </c>
      <c s="64" r="CD394">
        <v>0.0</v>
      </c>
      <c s="64" r="CE394">
        <v>3.957447</v>
      </c>
      <c s="64" r="CF394">
        <v>3.957447</v>
      </c>
      <c s="64" r="CG394">
        <v>0.0</v>
      </c>
      <c s="64" r="CH394">
        <v>7.914894</v>
      </c>
      <c s="64" r="CI394">
        <v>114.765957</v>
      </c>
      <c s="64" r="CJ394">
        <v>0.0</v>
      </c>
      <c s="64" r="CK394">
        <v>15.829787</v>
      </c>
      <c s="64" r="CL394">
        <v>3.957447</v>
      </c>
      <c s="64" r="CM394">
        <v>19.787234</v>
      </c>
      <c s="64" r="CN394">
        <v>15.829787</v>
      </c>
      <c s="64" r="CO394">
        <v>51.446809</v>
      </c>
      <c s="64" r="CP394">
        <v>0.0</v>
      </c>
      <c s="64" r="CQ394">
        <v>7.914894</v>
      </c>
      <c s="64" r="CR394">
        <v>91.0212769999999</v>
      </c>
      <c s="64" r="CS394">
        <v>11.8723399999999</v>
      </c>
      <c s="64" r="CT394">
        <v>3.957447</v>
      </c>
      <c s="64" r="CU394">
        <v>0.0</v>
      </c>
      <c s="64" r="CV394">
        <v>0.0</v>
      </c>
      <c s="64" r="CW394">
        <v>0.0</v>
      </c>
      <c s="64" r="CX394">
        <v>7.914894</v>
      </c>
      <c s="64" r="CY394">
        <v>55.4042549999999</v>
      </c>
      <c s="64" r="CZ394">
        <v>11.8723399999999</v>
      </c>
    </row>
    <row customHeight="1" r="395" ht="15.0">
      <c t="s" s="62" r="A395">
        <v>4164</v>
      </c>
      <c t="s" s="62" r="B395">
        <v>4165</v>
      </c>
      <c t="s" s="62" r="C395">
        <v>4166</v>
      </c>
      <c t="s" s="62" r="D395">
        <v>4167</v>
      </c>
      <c t="s" s="62" r="E395">
        <v>4168</v>
      </c>
      <c t="s" s="62" r="F395">
        <v>4169</v>
      </c>
      <c t="s" s="63" r="G395">
        <v>4170</v>
      </c>
      <c t="s" s="62" r="H395">
        <v>4171</v>
      </c>
      <c s="64" r="I395">
        <v>4632.0</v>
      </c>
      <c s="64" r="J395">
        <v>4189.0</v>
      </c>
      <c s="64" r="K395">
        <v>3930.0</v>
      </c>
      <c s="64" r="L395">
        <v>3365.0</v>
      </c>
      <c s="64" r="M395">
        <v>2633.0</v>
      </c>
      <c s="64" r="N395">
        <v>1953.0</v>
      </c>
      <c s="64" r="O395">
        <v>9.06</v>
      </c>
      <c s="64" r="P395">
        <v>994.0</v>
      </c>
      <c s="64" r="Q395">
        <v>742.0</v>
      </c>
      <c s="64" r="R395">
        <v>921.0</v>
      </c>
      <c s="64" r="S395">
        <v>1034.0</v>
      </c>
      <c s="64" r="T395">
        <v>702.0</v>
      </c>
      <c s="64" r="U395">
        <v>239.0</v>
      </c>
      <c s="64" r="V395">
        <v>904.0</v>
      </c>
      <c s="64" r="W395">
        <v>820.0</v>
      </c>
      <c s="64" r="X395">
        <v>950.0</v>
      </c>
      <c s="64" r="Y395">
        <v>901.0</v>
      </c>
      <c s="64" r="Z395">
        <v>480.0</v>
      </c>
      <c s="64" r="AA395">
        <v>134.0</v>
      </c>
      <c s="64" r="AB395">
        <v>2283.0</v>
      </c>
      <c s="64" r="AC395">
        <v>511.0</v>
      </c>
      <c s="64" r="AD395">
        <v>370.0</v>
      </c>
      <c s="64" r="AE395">
        <v>458.0</v>
      </c>
      <c s="64" r="AF395">
        <v>503.0</v>
      </c>
      <c s="64" r="AG395">
        <v>337.0</v>
      </c>
      <c s="64" r="AH395">
        <v>102.0</v>
      </c>
      <c s="64" r="AI395">
        <v>2.0</v>
      </c>
      <c s="64" r="AJ395">
        <v>656.0</v>
      </c>
      <c s="64" r="AK395">
        <v>1341.0</v>
      </c>
      <c s="64" r="AL395">
        <v>286.0</v>
      </c>
      <c s="64" r="AM395">
        <v>2349.0</v>
      </c>
      <c s="64" r="AN395">
        <v>483.0</v>
      </c>
      <c s="64" r="AO395">
        <v>372.0</v>
      </c>
      <c s="64" r="AP395">
        <v>463.0</v>
      </c>
      <c s="64" r="AQ395">
        <v>531.0</v>
      </c>
      <c s="64" r="AR395">
        <v>365.0</v>
      </c>
      <c s="64" r="AS395">
        <v>132.0</v>
      </c>
      <c s="64" r="AT395">
        <v>3.0</v>
      </c>
      <c s="64" r="AU395">
        <v>641.0</v>
      </c>
      <c s="64" r="AV395">
        <v>1370.0</v>
      </c>
      <c s="64" r="AW395">
        <v>338.0</v>
      </c>
      <c s="64" r="AX395">
        <v>3672.0</v>
      </c>
      <c s="64" r="AY395">
        <v>4.0</v>
      </c>
      <c s="64" r="AZ395">
        <v>152.0</v>
      </c>
      <c s="64" r="BA395">
        <v>272.0</v>
      </c>
      <c s="64" r="BB395">
        <v>488.0</v>
      </c>
      <c s="64" r="BC395">
        <v>620.0</v>
      </c>
      <c s="64" r="BD395">
        <v>528.0</v>
      </c>
      <c s="64" r="BE395">
        <v>940.0</v>
      </c>
      <c s="64" r="BF395">
        <v>668.0</v>
      </c>
      <c s="64" r="BG395">
        <v>3253.0</v>
      </c>
      <c s="64" r="BH395">
        <v>1788.0</v>
      </c>
      <c s="64" r="BI395">
        <v>4.0</v>
      </c>
      <c s="64" r="BJ395">
        <v>120.0</v>
      </c>
      <c s="64" r="BK395">
        <v>188.0</v>
      </c>
      <c s="64" r="BL395">
        <v>232.0</v>
      </c>
      <c s="64" r="BM395">
        <v>152.0</v>
      </c>
      <c s="64" r="BN395">
        <v>440.0</v>
      </c>
      <c s="64" r="BO395">
        <v>448.0</v>
      </c>
      <c s="64" r="BP395">
        <v>204.0</v>
      </c>
      <c s="64" r="BQ395">
        <v>1884.0</v>
      </c>
      <c s="64" r="BR395">
        <v>0.0</v>
      </c>
      <c s="64" r="BS395">
        <v>32.0</v>
      </c>
      <c s="64" r="BT395">
        <v>84.0</v>
      </c>
      <c s="64" r="BU395">
        <v>256.0</v>
      </c>
      <c s="64" r="BV395">
        <v>468.0</v>
      </c>
      <c s="64" r="BW395">
        <v>88.0</v>
      </c>
      <c s="64" r="BX395">
        <v>492.0</v>
      </c>
      <c s="64" r="BY395">
        <v>464.0</v>
      </c>
      <c s="64" r="BZ395">
        <v>528.0</v>
      </c>
      <c s="64" r="CA395">
        <v>0.0</v>
      </c>
      <c s="64" r="CB395">
        <v>0.0</v>
      </c>
      <c s="64" r="CC395">
        <v>4.0</v>
      </c>
      <c s="64" r="CD395">
        <v>20.0</v>
      </c>
      <c s="64" r="CE395">
        <v>72.0</v>
      </c>
      <c s="64" r="CF395">
        <v>100.0</v>
      </c>
      <c s="64" r="CG395">
        <v>0.0</v>
      </c>
      <c s="64" r="CH395">
        <v>332.0</v>
      </c>
      <c s="64" r="CI395">
        <v>1784.0</v>
      </c>
      <c s="64" r="CJ395">
        <v>0.0</v>
      </c>
      <c s="64" r="CK395">
        <v>124.0</v>
      </c>
      <c s="64" r="CL395">
        <v>200.0</v>
      </c>
      <c s="64" r="CM395">
        <v>396.0</v>
      </c>
      <c s="64" r="CN395">
        <v>464.0</v>
      </c>
      <c s="64" r="CO395">
        <v>376.0</v>
      </c>
      <c s="64" r="CP395">
        <v>12.0</v>
      </c>
      <c s="64" r="CQ395">
        <v>212.0</v>
      </c>
      <c s="64" r="CR395">
        <v>1360.0</v>
      </c>
      <c s="64" r="CS395">
        <v>4.0</v>
      </c>
      <c s="64" r="CT395">
        <v>28.0</v>
      </c>
      <c s="64" r="CU395">
        <v>68.0</v>
      </c>
      <c s="64" r="CV395">
        <v>72.0</v>
      </c>
      <c s="64" r="CW395">
        <v>84.0</v>
      </c>
      <c s="64" r="CX395">
        <v>52.0</v>
      </c>
      <c s="64" r="CY395">
        <v>928.0</v>
      </c>
      <c s="64" r="CZ395">
        <v>124.0</v>
      </c>
    </row>
    <row customHeight="1" r="396" ht="15.0">
      <c t="s" s="62" r="A396">
        <v>4172</v>
      </c>
      <c t="s" s="62" r="B396">
        <v>4173</v>
      </c>
      <c t="s" s="62" r="C396">
        <v>4174</v>
      </c>
      <c t="s" s="62" r="D396">
        <v>4175</v>
      </c>
      <c t="s" s="62" r="E396">
        <v>4176</v>
      </c>
      <c t="s" s="62" r="F396">
        <v>4177</v>
      </c>
      <c t="s" s="63" r="G396">
        <v>4178</v>
      </c>
      <c t="s" s="62" r="H396">
        <v>4179</v>
      </c>
      <c s="64" r="I396">
        <v>159.0</v>
      </c>
      <c s="64" r="J396">
        <v>119.0</v>
      </c>
      <c s="64" r="K396">
        <v>109.0</v>
      </c>
      <c s="64" r="L396">
        <v>120.0</v>
      </c>
      <c s="64" r="M396">
        <v>124.0</v>
      </c>
      <c s="64" r="N396">
        <v>144.0</v>
      </c>
      <c s="64" r="O396">
        <v>4.19</v>
      </c>
      <c s="64" r="P396">
        <v>35.0</v>
      </c>
      <c s="64" r="Q396">
        <v>34.0</v>
      </c>
      <c s="64" r="R396">
        <v>32.0</v>
      </c>
      <c s="64" r="S396">
        <v>34.0</v>
      </c>
      <c s="64" r="T396">
        <v>15.0</v>
      </c>
      <c s="64" r="U396">
        <v>9.0</v>
      </c>
      <c s="64" r="V396">
        <v>33.0</v>
      </c>
      <c s="64" r="W396">
        <v>12.0</v>
      </c>
      <c s="64" r="X396">
        <v>31.0</v>
      </c>
      <c s="64" r="Y396">
        <v>21.0</v>
      </c>
      <c s="64" r="Z396">
        <v>15.0</v>
      </c>
      <c s="64" r="AA396">
        <v>7.0</v>
      </c>
      <c s="64" r="AB396">
        <v>87.0</v>
      </c>
      <c s="64" r="AC396">
        <v>20.0</v>
      </c>
      <c s="64" r="AD396">
        <v>23.0</v>
      </c>
      <c s="64" r="AE396">
        <v>12.0</v>
      </c>
      <c s="64" r="AF396">
        <v>20.0</v>
      </c>
      <c s="64" r="AG396">
        <v>7.0</v>
      </c>
      <c s="64" r="AH396">
        <v>4.0</v>
      </c>
      <c s="64" r="AI396">
        <v>1.0</v>
      </c>
      <c s="64" r="AJ396">
        <v>32.0</v>
      </c>
      <c s="64" r="AK396">
        <v>45.0</v>
      </c>
      <c s="64" r="AL396">
        <v>10.0</v>
      </c>
      <c s="64" r="AM396">
        <v>72.0</v>
      </c>
      <c s="64" r="AN396">
        <v>15.0</v>
      </c>
      <c s="64" r="AO396">
        <v>11.0</v>
      </c>
      <c s="64" r="AP396">
        <v>20.0</v>
      </c>
      <c s="64" r="AQ396">
        <v>14.0</v>
      </c>
      <c s="64" r="AR396">
        <v>8.0</v>
      </c>
      <c s="64" r="AS396">
        <v>4.0</v>
      </c>
      <c s="64" r="AT396">
        <v>0.0</v>
      </c>
      <c s="64" r="AU396">
        <v>20.0</v>
      </c>
      <c s="64" r="AV396">
        <v>43.0</v>
      </c>
      <c s="64" r="AW396">
        <v>9.0</v>
      </c>
      <c s="64" r="AX396">
        <v>120.0</v>
      </c>
      <c s="64" r="AY396">
        <v>12.0</v>
      </c>
      <c s="64" r="AZ396">
        <v>0.0</v>
      </c>
      <c s="64" r="BA396">
        <v>0.0</v>
      </c>
      <c s="64" r="BB396">
        <v>20.0</v>
      </c>
      <c s="64" r="BC396">
        <v>24.0</v>
      </c>
      <c s="64" r="BD396">
        <v>36.0</v>
      </c>
      <c s="64" r="BE396">
        <v>24.0</v>
      </c>
      <c s="64" r="BF396">
        <v>4.0</v>
      </c>
      <c s="64" r="BG396">
        <v>88.0</v>
      </c>
      <c s="64" r="BH396">
        <v>60.0</v>
      </c>
      <c s="64" r="BI396">
        <v>8.0</v>
      </c>
      <c s="64" r="BJ396">
        <v>0.0</v>
      </c>
      <c s="64" r="BK396">
        <v>0.0</v>
      </c>
      <c s="64" r="BL396">
        <v>4.0</v>
      </c>
      <c s="64" r="BM396">
        <v>4.0</v>
      </c>
      <c s="64" r="BN396">
        <v>32.0</v>
      </c>
      <c s="64" r="BO396">
        <v>12.0</v>
      </c>
      <c s="64" r="BP396">
        <v>0.0</v>
      </c>
      <c s="64" r="BQ396">
        <v>60.0</v>
      </c>
      <c s="64" r="BR396">
        <v>4.0</v>
      </c>
      <c s="64" r="BS396">
        <v>0.0</v>
      </c>
      <c s="64" r="BT396">
        <v>0.0</v>
      </c>
      <c s="64" r="BU396">
        <v>16.0</v>
      </c>
      <c s="64" r="BV396">
        <v>20.0</v>
      </c>
      <c s="64" r="BW396">
        <v>4.0</v>
      </c>
      <c s="64" r="BX396">
        <v>12.0</v>
      </c>
      <c s="64" r="BY396">
        <v>4.0</v>
      </c>
      <c s="64" r="BZ396">
        <v>8.0</v>
      </c>
      <c s="64" r="CA396">
        <v>0.0</v>
      </c>
      <c s="64" r="CB396">
        <v>0.0</v>
      </c>
      <c s="64" r="CC396">
        <v>0.0</v>
      </c>
      <c s="64" r="CD396">
        <v>0.0</v>
      </c>
      <c s="64" r="CE396">
        <v>0.0</v>
      </c>
      <c s="64" r="CF396">
        <v>4.0</v>
      </c>
      <c s="64" r="CG396">
        <v>0.0</v>
      </c>
      <c s="64" r="CH396">
        <v>4.0</v>
      </c>
      <c s="64" r="CI396">
        <v>84.0</v>
      </c>
      <c s="64" r="CJ396">
        <v>12.0</v>
      </c>
      <c s="64" r="CK396">
        <v>0.0</v>
      </c>
      <c s="64" r="CL396">
        <v>0.0</v>
      </c>
      <c s="64" r="CM396">
        <v>16.0</v>
      </c>
      <c s="64" r="CN396">
        <v>24.0</v>
      </c>
      <c s="64" r="CO396">
        <v>32.0</v>
      </c>
      <c s="64" r="CP396">
        <v>0.0</v>
      </c>
      <c s="64" r="CQ396">
        <v>0.0</v>
      </c>
      <c s="64" r="CR396">
        <v>28.0</v>
      </c>
      <c s="64" r="CS396">
        <v>0.0</v>
      </c>
      <c s="64" r="CT396">
        <v>0.0</v>
      </c>
      <c s="64" r="CU396">
        <v>0.0</v>
      </c>
      <c s="64" r="CV396">
        <v>4.0</v>
      </c>
      <c s="64" r="CW396">
        <v>0.0</v>
      </c>
      <c s="64" r="CX396">
        <v>0.0</v>
      </c>
      <c s="64" r="CY396">
        <v>24.0</v>
      </c>
      <c s="64" r="CZ396">
        <v>0.0</v>
      </c>
    </row>
    <row customHeight="1" r="397" ht="15.0">
      <c t="s" s="62" r="A397">
        <v>4180</v>
      </c>
      <c t="s" s="62" r="B397">
        <v>4181</v>
      </c>
      <c t="s" s="62" r="C397">
        <v>4182</v>
      </c>
      <c t="s" s="62" r="D397">
        <v>4183</v>
      </c>
      <c t="s" s="62" r="E397">
        <v>4184</v>
      </c>
      <c t="s" s="62" r="F397">
        <v>4185</v>
      </c>
      <c t="s" s="63" r="G397">
        <v>4186</v>
      </c>
      <c t="s" s="62" r="H397">
        <v>4187</v>
      </c>
      <c s="64" r="I397">
        <v>293.0</v>
      </c>
      <c s="64" r="J397">
        <v>256.0</v>
      </c>
      <c s="64" r="K397">
        <v>244.0</v>
      </c>
      <c s="64" r="L397">
        <v>206.0</v>
      </c>
      <c s="64" r="M397">
        <v>221.0</v>
      </c>
      <c s="64" r="N397">
        <v>258.0</v>
      </c>
      <c s="64" r="O397">
        <v>10.33</v>
      </c>
      <c s="64" r="P397">
        <v>41.0</v>
      </c>
      <c s="64" r="Q397">
        <v>48.0</v>
      </c>
      <c s="64" r="R397">
        <v>62.0</v>
      </c>
      <c s="64" r="S397">
        <v>57.0</v>
      </c>
      <c s="64" r="T397">
        <v>51.0</v>
      </c>
      <c s="64" r="U397">
        <v>34.0</v>
      </c>
      <c s="64" r="V397">
        <v>44.0</v>
      </c>
      <c s="64" r="W397">
        <v>48.0</v>
      </c>
      <c s="64" r="X397">
        <v>52.0</v>
      </c>
      <c s="64" r="Y397">
        <v>52.0</v>
      </c>
      <c s="64" r="Z397">
        <v>41.0</v>
      </c>
      <c s="64" r="AA397">
        <v>19.0</v>
      </c>
      <c s="64" r="AB397">
        <v>140.0</v>
      </c>
      <c s="64" r="AC397">
        <v>18.0</v>
      </c>
      <c s="64" r="AD397">
        <v>24.0</v>
      </c>
      <c s="64" r="AE397">
        <v>26.0</v>
      </c>
      <c s="64" r="AF397">
        <v>30.0</v>
      </c>
      <c s="64" r="AG397">
        <v>27.0</v>
      </c>
      <c s="64" r="AH397">
        <v>15.0</v>
      </c>
      <c s="64" r="AI397">
        <v>0.0</v>
      </c>
      <c s="64" r="AJ397">
        <v>23.0</v>
      </c>
      <c s="64" r="AK397">
        <v>89.0</v>
      </c>
      <c s="64" r="AL397">
        <v>28.0</v>
      </c>
      <c s="64" r="AM397">
        <v>153.0</v>
      </c>
      <c s="64" r="AN397">
        <v>23.0</v>
      </c>
      <c s="64" r="AO397">
        <v>24.0</v>
      </c>
      <c s="64" r="AP397">
        <v>36.0</v>
      </c>
      <c s="64" r="AQ397">
        <v>27.0</v>
      </c>
      <c s="64" r="AR397">
        <v>24.0</v>
      </c>
      <c s="64" r="AS397">
        <v>17.0</v>
      </c>
      <c s="64" r="AT397">
        <v>2.0</v>
      </c>
      <c s="64" r="AU397">
        <v>35.0</v>
      </c>
      <c s="64" r="AV397">
        <v>89.0</v>
      </c>
      <c s="64" r="AW397">
        <v>29.0</v>
      </c>
      <c s="64" r="AX397">
        <v>244.0</v>
      </c>
      <c s="64" r="AY397">
        <v>24.0</v>
      </c>
      <c s="64" r="AZ397">
        <v>8.0</v>
      </c>
      <c s="64" r="BA397">
        <v>8.0</v>
      </c>
      <c s="64" r="BB397">
        <v>16.0</v>
      </c>
      <c s="64" r="BC397">
        <v>32.0</v>
      </c>
      <c s="64" r="BD397">
        <v>52.0</v>
      </c>
      <c s="64" r="BE397">
        <v>80.0</v>
      </c>
      <c s="64" r="BF397">
        <v>24.0</v>
      </c>
      <c s="64" r="BG397">
        <v>196.0</v>
      </c>
      <c s="64" r="BH397">
        <v>132.0</v>
      </c>
      <c s="64" r="BI397">
        <v>12.0</v>
      </c>
      <c s="64" r="BJ397">
        <v>8.0</v>
      </c>
      <c s="64" r="BK397">
        <v>8.0</v>
      </c>
      <c s="64" r="BL397">
        <v>8.0</v>
      </c>
      <c s="64" r="BM397">
        <v>8.0</v>
      </c>
      <c s="64" r="BN397">
        <v>32.0</v>
      </c>
      <c s="64" r="BO397">
        <v>48.0</v>
      </c>
      <c s="64" r="BP397">
        <v>8.0</v>
      </c>
      <c s="64" r="BQ397">
        <v>112.0</v>
      </c>
      <c s="64" r="BR397">
        <v>12.0</v>
      </c>
      <c s="64" r="BS397">
        <v>0.0</v>
      </c>
      <c s="64" r="BT397">
        <v>0.0</v>
      </c>
      <c s="64" r="BU397">
        <v>8.0</v>
      </c>
      <c s="64" r="BV397">
        <v>24.0</v>
      </c>
      <c s="64" r="BW397">
        <v>20.0</v>
      </c>
      <c s="64" r="BX397">
        <v>32.0</v>
      </c>
      <c s="64" r="BY397">
        <v>16.0</v>
      </c>
      <c s="64" r="BZ397">
        <v>20.0</v>
      </c>
      <c s="64" r="CA397">
        <v>0.0</v>
      </c>
      <c s="64" r="CB397">
        <v>0.0</v>
      </c>
      <c s="64" r="CC397">
        <v>0.0</v>
      </c>
      <c s="64" r="CD397">
        <v>0.0</v>
      </c>
      <c s="64" r="CE397">
        <v>4.0</v>
      </c>
      <c s="64" r="CF397">
        <v>4.0</v>
      </c>
      <c s="64" r="CG397">
        <v>0.0</v>
      </c>
      <c s="64" r="CH397">
        <v>12.0</v>
      </c>
      <c s="64" r="CI397">
        <v>116.0</v>
      </c>
      <c s="64" r="CJ397">
        <v>16.0</v>
      </c>
      <c s="64" r="CK397">
        <v>8.0</v>
      </c>
      <c s="64" r="CL397">
        <v>8.0</v>
      </c>
      <c s="64" r="CM397">
        <v>8.0</v>
      </c>
      <c s="64" r="CN397">
        <v>28.0</v>
      </c>
      <c s="64" r="CO397">
        <v>40.0</v>
      </c>
      <c s="64" r="CP397">
        <v>0.0</v>
      </c>
      <c s="64" r="CQ397">
        <v>8.0</v>
      </c>
      <c s="64" r="CR397">
        <v>108.0</v>
      </c>
      <c s="64" r="CS397">
        <v>8.0</v>
      </c>
      <c s="64" r="CT397">
        <v>0.0</v>
      </c>
      <c s="64" r="CU397">
        <v>0.0</v>
      </c>
      <c s="64" r="CV397">
        <v>8.0</v>
      </c>
      <c s="64" r="CW397">
        <v>0.0</v>
      </c>
      <c s="64" r="CX397">
        <v>8.0</v>
      </c>
      <c s="64" r="CY397">
        <v>80.0</v>
      </c>
      <c s="64" r="CZ397">
        <v>4.0</v>
      </c>
    </row>
    <row customHeight="1" r="398" ht="15.0">
      <c t="s" s="62" r="A398">
        <v>4188</v>
      </c>
      <c t="s" s="62" r="B398">
        <v>4189</v>
      </c>
      <c t="s" s="62" r="C398">
        <v>4190</v>
      </c>
      <c t="s" s="62" r="D398">
        <v>4191</v>
      </c>
      <c t="s" s="62" r="E398">
        <v>4192</v>
      </c>
      <c t="s" s="62" r="F398">
        <v>4193</v>
      </c>
      <c t="s" s="63" r="G398">
        <v>4194</v>
      </c>
      <c t="s" s="62" r="H398">
        <v>4195</v>
      </c>
      <c s="64" r="I398">
        <v>364.0</v>
      </c>
      <c s="64" r="J398">
        <v>338.0</v>
      </c>
      <c s="64" r="K398">
        <v>369.0</v>
      </c>
      <c s="64" r="L398">
        <v>382.0</v>
      </c>
      <c s="64" r="M398">
        <v>404.0</v>
      </c>
      <c s="64" r="N398">
        <v>505.0</v>
      </c>
      <c s="64" r="O398">
        <v>20.09</v>
      </c>
      <c s="64" r="P398">
        <v>71.80274</v>
      </c>
      <c s="64" r="Q398">
        <v>38.893151</v>
      </c>
      <c s="64" r="R398">
        <v>72.8</v>
      </c>
      <c s="64" r="S398">
        <v>71.80274</v>
      </c>
      <c s="64" r="T398">
        <v>63.8246579999999</v>
      </c>
      <c s="64" r="U398">
        <v>44.8767119999999</v>
      </c>
      <c s="64" r="V398">
        <v>47.0</v>
      </c>
      <c s="64" r="W398">
        <v>44.0</v>
      </c>
      <c s="64" r="X398">
        <v>62.0</v>
      </c>
      <c s="64" r="Y398">
        <v>75.0</v>
      </c>
      <c s="64" r="Z398">
        <v>72.0</v>
      </c>
      <c s="64" r="AA398">
        <v>38.0</v>
      </c>
      <c s="64" r="AB398">
        <v>182.498629999999</v>
      </c>
      <c s="64" r="AC398">
        <v>33.906849</v>
      </c>
      <c s="64" r="AD398">
        <v>23.9342469999999</v>
      </c>
      <c s="64" r="AE398">
        <v>31.912329</v>
      </c>
      <c s="64" r="AF398">
        <v>34.90411</v>
      </c>
      <c s="64" r="AG398">
        <v>37.89589</v>
      </c>
      <c s="64" r="AH398">
        <v>19.945205</v>
      </c>
      <c s="64" r="AI398">
        <v>0.0</v>
      </c>
      <c s="64" r="AJ398">
        <v>37.89589</v>
      </c>
      <c s="64" r="AK398">
        <v>104.712329</v>
      </c>
      <c s="64" r="AL398">
        <v>39.890411</v>
      </c>
      <c s="64" r="AM398">
        <v>181.50137</v>
      </c>
      <c s="64" r="AN398">
        <v>37.89589</v>
      </c>
      <c s="64" r="AO398">
        <v>14.958904</v>
      </c>
      <c s="64" r="AP398">
        <v>40.8876709999999</v>
      </c>
      <c s="64" r="AQ398">
        <v>36.8986299999999</v>
      </c>
      <c s="64" r="AR398">
        <v>25.928767</v>
      </c>
      <c s="64" r="AS398">
        <v>21.939726</v>
      </c>
      <c s="64" r="AT398">
        <v>2.991781</v>
      </c>
      <c s="64" r="AU398">
        <v>40.8876709999999</v>
      </c>
      <c s="64" r="AV398">
        <v>101.720547999999</v>
      </c>
      <c s="64" r="AW398">
        <v>38.893151</v>
      </c>
      <c s="64" r="AX398">
        <v>311.145204999999</v>
      </c>
      <c s="64" r="AY398">
        <v>23.9342469999999</v>
      </c>
      <c s="64" r="AZ398">
        <v>15.9561639999999</v>
      </c>
      <c s="64" r="BA398">
        <v>15.9561639999999</v>
      </c>
      <c s="64" r="BB398">
        <v>19.945205</v>
      </c>
      <c s="64" r="BC398">
        <v>27.9232879999999</v>
      </c>
      <c s="64" r="BD398">
        <v>71.80274</v>
      </c>
      <c s="64" r="BE398">
        <v>95.736986</v>
      </c>
      <c s="64" r="BF398">
        <v>39.890411</v>
      </c>
      <c s="64" r="BG398">
        <v>300.0</v>
      </c>
      <c s="64" r="BH398">
        <v>159.561644</v>
      </c>
      <c s="64" r="BI398">
        <v>23.9342469999999</v>
      </c>
      <c s="64" r="BJ398">
        <v>11.967123</v>
      </c>
      <c s="64" r="BK398">
        <v>0.0</v>
      </c>
      <c s="64" r="BL398">
        <v>11.967123</v>
      </c>
      <c s="64" r="BM398">
        <v>0.0</v>
      </c>
      <c s="64" r="BN398">
        <v>47.868493</v>
      </c>
      <c s="64" r="BO398">
        <v>55.846575</v>
      </c>
      <c s="64" r="BP398">
        <v>7.97808199999999</v>
      </c>
      <c s="64" r="BQ398">
        <v>151.583562</v>
      </c>
      <c s="64" r="BR398">
        <v>0.0</v>
      </c>
      <c s="64" r="BS398">
        <v>3.98904099999999</v>
      </c>
      <c s="64" r="BT398">
        <v>15.9561639999999</v>
      </c>
      <c s="64" r="BU398">
        <v>7.97808199999999</v>
      </c>
      <c s="64" r="BV398">
        <v>27.9232879999999</v>
      </c>
      <c s="64" r="BW398">
        <v>23.9342469999999</v>
      </c>
      <c s="64" r="BX398">
        <v>39.890411</v>
      </c>
      <c s="64" r="BY398">
        <v>31.912329</v>
      </c>
      <c s="64" r="BZ398">
        <v>27.9232879999999</v>
      </c>
      <c s="64" r="CA398">
        <v>0.0</v>
      </c>
      <c s="64" r="CB398">
        <v>0.0</v>
      </c>
      <c s="64" r="CC398">
        <v>0.0</v>
      </c>
      <c s="64" r="CD398">
        <v>3.98904099999999</v>
      </c>
      <c s="64" r="CE398">
        <v>0.0</v>
      </c>
      <c s="64" r="CF398">
        <v>7.97808199999999</v>
      </c>
      <c s="64" r="CG398">
        <v>0.0</v>
      </c>
      <c s="64" r="CH398">
        <v>15.9561639999999</v>
      </c>
      <c s="64" r="CI398">
        <v>135.627397</v>
      </c>
      <c s="64" r="CJ398">
        <v>3.98904099999999</v>
      </c>
      <c s="64" r="CK398">
        <v>15.9561639999999</v>
      </c>
      <c s="64" r="CL398">
        <v>7.97808199999999</v>
      </c>
      <c s="64" r="CM398">
        <v>15.9561639999999</v>
      </c>
      <c s="64" r="CN398">
        <v>19.945205</v>
      </c>
      <c s="64" r="CO398">
        <v>59.835616</v>
      </c>
      <c s="64" r="CP398">
        <v>0.0</v>
      </c>
      <c s="64" r="CQ398">
        <v>11.967123</v>
      </c>
      <c s="64" r="CR398">
        <v>147.594520999999</v>
      </c>
      <c s="64" r="CS398">
        <v>19.945205</v>
      </c>
      <c s="64" r="CT398">
        <v>0.0</v>
      </c>
      <c s="64" r="CU398">
        <v>7.97808199999999</v>
      </c>
      <c s="64" r="CV398">
        <v>0.0</v>
      </c>
      <c s="64" r="CW398">
        <v>7.97808199999999</v>
      </c>
      <c s="64" r="CX398">
        <v>3.98904099999999</v>
      </c>
      <c s="64" r="CY398">
        <v>95.736986</v>
      </c>
      <c s="64" r="CZ398">
        <v>11.967123</v>
      </c>
    </row>
    <row customHeight="1" r="399" ht="15.0">
      <c t="s" s="62" r="A399">
        <v>4196</v>
      </c>
      <c t="s" s="62" r="B399">
        <v>4197</v>
      </c>
      <c t="s" s="62" r="C399">
        <v>4198</v>
      </c>
      <c t="s" s="62" r="D399">
        <v>4199</v>
      </c>
      <c t="s" s="62" r="E399">
        <v>4200</v>
      </c>
      <c t="s" s="62" r="F399">
        <v>4201</v>
      </c>
      <c t="s" s="63" r="G399">
        <v>4202</v>
      </c>
      <c t="s" s="62" r="H399">
        <v>4203</v>
      </c>
      <c s="64" r="I399">
        <v>126.0</v>
      </c>
      <c s="64" r="J399">
        <v>129.0</v>
      </c>
      <c s="64" r="K399">
        <v>122.0</v>
      </c>
      <c s="64" r="L399">
        <v>107.0</v>
      </c>
      <c s="64" r="M399">
        <v>105.0</v>
      </c>
      <c s="64" r="N399">
        <v>119.0</v>
      </c>
      <c s="64" r="O399">
        <v>3.21</v>
      </c>
      <c s="64" r="P399">
        <v>21.1679999999999</v>
      </c>
      <c s="64" r="Q399">
        <v>18.1439999999999</v>
      </c>
      <c s="64" r="R399">
        <v>28.224</v>
      </c>
      <c s="64" r="S399">
        <v>30.24</v>
      </c>
      <c s="64" r="T399">
        <v>21.1679999999999</v>
      </c>
      <c s="64" r="U399">
        <v>7.056</v>
      </c>
      <c s="64" r="V399">
        <v>19.0</v>
      </c>
      <c s="64" r="W399">
        <v>22.0</v>
      </c>
      <c s="64" r="X399">
        <v>34.0</v>
      </c>
      <c s="64" r="Y399">
        <v>24.0</v>
      </c>
      <c s="64" r="Z399">
        <v>21.0</v>
      </c>
      <c s="64" r="AA399">
        <v>9.0</v>
      </c>
      <c s="64" r="AB399">
        <v>61.488</v>
      </c>
      <c s="64" r="AC399">
        <v>9.07199999999999</v>
      </c>
      <c s="64" r="AD399">
        <v>9.07199999999999</v>
      </c>
      <c s="64" r="AE399">
        <v>13.1039999999999</v>
      </c>
      <c s="64" r="AF399">
        <v>15.12</v>
      </c>
      <c s="64" r="AG399">
        <v>11.0879999999999</v>
      </c>
      <c s="64" r="AH399">
        <v>4.032</v>
      </c>
      <c s="64" r="AI399">
        <v>0.0</v>
      </c>
      <c s="64" r="AJ399">
        <v>12.096</v>
      </c>
      <c s="64" r="AK399">
        <v>38.304</v>
      </c>
      <c s="64" r="AL399">
        <v>11.0879999999999</v>
      </c>
      <c s="64" r="AM399">
        <v>64.512</v>
      </c>
      <c s="64" r="AN399">
        <v>12.096</v>
      </c>
      <c s="64" r="AO399">
        <v>9.07199999999999</v>
      </c>
      <c s="64" r="AP399">
        <v>15.12</v>
      </c>
      <c s="64" r="AQ399">
        <v>15.12</v>
      </c>
      <c s="64" r="AR399">
        <v>10.08</v>
      </c>
      <c s="64" r="AS399">
        <v>2.016</v>
      </c>
      <c s="64" r="AT399">
        <v>1.008</v>
      </c>
      <c s="64" r="AU399">
        <v>16.128</v>
      </c>
      <c s="64" r="AV399">
        <v>40.32</v>
      </c>
      <c s="64" r="AW399">
        <v>8.064</v>
      </c>
      <c s="64" r="AX399">
        <v>96.768</v>
      </c>
      <c s="64" r="AY399">
        <v>0.0</v>
      </c>
      <c s="64" r="AZ399">
        <v>0.0</v>
      </c>
      <c s="64" r="BA399">
        <v>4.032</v>
      </c>
      <c s="64" r="BB399">
        <v>4.032</v>
      </c>
      <c s="64" r="BC399">
        <v>12.096</v>
      </c>
      <c s="64" r="BD399">
        <v>28.224</v>
      </c>
      <c s="64" r="BE399">
        <v>24.192</v>
      </c>
      <c s="64" r="BF399">
        <v>24.192</v>
      </c>
      <c s="64" r="BG399">
        <v>88.0</v>
      </c>
      <c s="64" r="BH399">
        <v>56.448</v>
      </c>
      <c s="64" r="BI399">
        <v>0.0</v>
      </c>
      <c s="64" r="BJ399">
        <v>0.0</v>
      </c>
      <c s="64" r="BK399">
        <v>4.032</v>
      </c>
      <c s="64" r="BL399">
        <v>4.032</v>
      </c>
      <c s="64" r="BM399">
        <v>0.0</v>
      </c>
      <c s="64" r="BN399">
        <v>24.192</v>
      </c>
      <c s="64" r="BO399">
        <v>16.128</v>
      </c>
      <c s="64" r="BP399">
        <v>8.064</v>
      </c>
      <c s="64" r="BQ399">
        <v>40.32</v>
      </c>
      <c s="64" r="BR399">
        <v>0.0</v>
      </c>
      <c s="64" r="BS399">
        <v>0.0</v>
      </c>
      <c s="64" r="BT399">
        <v>0.0</v>
      </c>
      <c s="64" r="BU399">
        <v>0.0</v>
      </c>
      <c s="64" r="BV399">
        <v>12.096</v>
      </c>
      <c s="64" r="BW399">
        <v>4.032</v>
      </c>
      <c s="64" r="BX399">
        <v>8.064</v>
      </c>
      <c s="64" r="BY399">
        <v>16.128</v>
      </c>
      <c s="64" r="BZ399">
        <v>16.128</v>
      </c>
      <c s="64" r="CA399">
        <v>0.0</v>
      </c>
      <c s="64" r="CB399">
        <v>0.0</v>
      </c>
      <c s="64" r="CC399">
        <v>0.0</v>
      </c>
      <c s="64" r="CD399">
        <v>0.0</v>
      </c>
      <c s="64" r="CE399">
        <v>0.0</v>
      </c>
      <c s="64" r="CF399">
        <v>4.032</v>
      </c>
      <c s="64" r="CG399">
        <v>0.0</v>
      </c>
      <c s="64" r="CH399">
        <v>12.096</v>
      </c>
      <c s="64" r="CI399">
        <v>52.4159999999999</v>
      </c>
      <c s="64" r="CJ399">
        <v>0.0</v>
      </c>
      <c s="64" r="CK399">
        <v>0.0</v>
      </c>
      <c s="64" r="CL399">
        <v>0.0</v>
      </c>
      <c s="64" r="CM399">
        <v>4.032</v>
      </c>
      <c s="64" r="CN399">
        <v>12.096</v>
      </c>
      <c s="64" r="CO399">
        <v>24.192</v>
      </c>
      <c s="64" r="CP399">
        <v>4.032</v>
      </c>
      <c s="64" r="CQ399">
        <v>8.064</v>
      </c>
      <c s="64" r="CR399">
        <v>28.224</v>
      </c>
      <c s="64" r="CS399">
        <v>0.0</v>
      </c>
      <c s="64" r="CT399">
        <v>0.0</v>
      </c>
      <c s="64" r="CU399">
        <v>4.032</v>
      </c>
      <c s="64" r="CV399">
        <v>0.0</v>
      </c>
      <c s="64" r="CW399">
        <v>0.0</v>
      </c>
      <c s="64" r="CX399">
        <v>0.0</v>
      </c>
      <c s="64" r="CY399">
        <v>20.16</v>
      </c>
      <c s="64" r="CZ399">
        <v>4.032</v>
      </c>
    </row>
    <row customHeight="1" r="400" ht="15.0">
      <c t="s" s="62" r="A400">
        <v>4204</v>
      </c>
      <c t="s" s="62" r="B400">
        <v>4205</v>
      </c>
      <c t="s" s="62" r="C400">
        <v>4206</v>
      </c>
      <c t="s" s="62" r="D400">
        <v>4207</v>
      </c>
      <c t="s" s="62" r="E400">
        <v>4208</v>
      </c>
      <c t="s" s="62" r="F400">
        <v>4209</v>
      </c>
      <c t="s" s="63" r="G400">
        <v>4210</v>
      </c>
      <c t="s" s="62" r="H400">
        <v>4211</v>
      </c>
      <c s="64" r="I400">
        <v>2474.0</v>
      </c>
      <c s="64" r="J400">
        <v>2785.0</v>
      </c>
      <c s="64" r="K400">
        <v>2745.0</v>
      </c>
      <c s="64" r="L400">
        <v>2967.0</v>
      </c>
      <c s="64" r="M400">
        <v>3345.0</v>
      </c>
      <c s="64" r="N400">
        <v>3186.0</v>
      </c>
      <c s="64" r="O400">
        <v>0.51</v>
      </c>
      <c s="64" r="P400">
        <v>394.047142</v>
      </c>
      <c s="64" r="Q400">
        <v>356.911572999999</v>
      </c>
      <c s="64" r="R400">
        <v>384.518757999999</v>
      </c>
      <c s="64" r="S400">
        <v>400.837247999999</v>
      </c>
      <c s="64" r="T400">
        <v>428.524925999999</v>
      </c>
      <c s="64" r="U400">
        <v>509.160352999999</v>
      </c>
      <c s="64" r="V400">
        <v>444.0</v>
      </c>
      <c s="64" r="W400">
        <v>570.0</v>
      </c>
      <c s="64" r="X400">
        <v>423.0</v>
      </c>
      <c s="64" r="Y400">
        <v>389.0</v>
      </c>
      <c s="64" r="Z400">
        <v>461.0</v>
      </c>
      <c s="64" r="AA400">
        <v>498.0</v>
      </c>
      <c s="64" r="AB400">
        <v>1079.548729</v>
      </c>
      <c s="64" r="AC400">
        <v>200.761146</v>
      </c>
      <c s="64" r="AD400">
        <v>174.086352</v>
      </c>
      <c s="64" r="AE400">
        <v>184.893234</v>
      </c>
      <c s="64" r="AF400">
        <v>185.206494999999</v>
      </c>
      <c s="64" r="AG400">
        <v>201.753513</v>
      </c>
      <c s="64" r="AH400">
        <v>112.405462</v>
      </c>
      <c s="64" r="AI400">
        <v>20.4425269999999</v>
      </c>
      <c s="64" r="AJ400">
        <v>266.773766</v>
      </c>
      <c s="64" r="AK400">
        <v>556.940668999999</v>
      </c>
      <c s="64" r="AL400">
        <v>255.834293</v>
      </c>
      <c s="64" r="AM400">
        <v>1394.45127099999</v>
      </c>
      <c s="64" r="AN400">
        <v>193.285997</v>
      </c>
      <c s="64" r="AO400">
        <v>182.825221</v>
      </c>
      <c s="64" r="AP400">
        <v>199.625522999999</v>
      </c>
      <c s="64" r="AQ400">
        <v>215.630753</v>
      </c>
      <c s="64" r="AR400">
        <v>226.771413</v>
      </c>
      <c s="64" r="AS400">
        <v>294.574882</v>
      </c>
      <c s="64" r="AT400">
        <v>81.737482</v>
      </c>
      <c s="64" r="AU400">
        <v>249.883554</v>
      </c>
      <c s="64" r="AV400">
        <v>620.412530999999</v>
      </c>
      <c s="64" r="AW400">
        <v>524.155185999999</v>
      </c>
      <c s="64" r="AX400">
        <v>2078.60685999999</v>
      </c>
      <c s="64" r="AY400">
        <v>4.27151399999999</v>
      </c>
      <c s="64" r="AZ400">
        <v>38.443624</v>
      </c>
      <c s="64" r="BA400">
        <v>17.086055</v>
      </c>
      <c s="64" r="BB400">
        <v>149.502981</v>
      </c>
      <c s="64" r="BC400">
        <v>243.476283</v>
      </c>
      <c s="64" r="BD400">
        <v>355.407675999999</v>
      </c>
      <c s="64" r="BE400">
        <v>825.356978</v>
      </c>
      <c s="64" r="BF400">
        <v>445.061749</v>
      </c>
      <c s="64" r="BG400">
        <v>2340.0</v>
      </c>
      <c s="64" r="BH400">
        <v>851.459723</v>
      </c>
      <c s="64" r="BI400">
        <v>4.27151399999999</v>
      </c>
      <c s="64" r="BJ400">
        <v>21.357569</v>
      </c>
      <c s="64" r="BK400">
        <v>4.27151399999999</v>
      </c>
      <c s="64" r="BL400">
        <v>59.801192</v>
      </c>
      <c s="64" r="BM400">
        <v>59.801192</v>
      </c>
      <c s="64" r="BN400">
        <v>265.705888</v>
      </c>
      <c s="64" r="BO400">
        <v>259.594052999999</v>
      </c>
      <c s="64" r="BP400">
        <v>176.656801</v>
      </c>
      <c s="64" r="BQ400">
        <v>1227.14713699999</v>
      </c>
      <c s="64" r="BR400">
        <v>0.0</v>
      </c>
      <c s="64" r="BS400">
        <v>17.086055</v>
      </c>
      <c s="64" r="BT400">
        <v>12.814541</v>
      </c>
      <c s="64" r="BU400">
        <v>89.7017879999999</v>
      </c>
      <c s="64" r="BV400">
        <v>183.675091</v>
      </c>
      <c s="64" r="BW400">
        <v>89.7017879999999</v>
      </c>
      <c s="64" r="BX400">
        <v>565.762925</v>
      </c>
      <c s="64" r="BY400">
        <v>268.404947999999</v>
      </c>
      <c s="64" r="BZ400">
        <v>257.162861</v>
      </c>
      <c s="64" r="CA400">
        <v>0.0</v>
      </c>
      <c s="64" r="CB400">
        <v>0.0</v>
      </c>
      <c s="64" r="CC400">
        <v>0.0</v>
      </c>
      <c s="64" r="CD400">
        <v>34.17211</v>
      </c>
      <c s="64" r="CE400">
        <v>34.17211</v>
      </c>
      <c s="64" r="CF400">
        <v>64.944742</v>
      </c>
      <c s="64" r="CG400">
        <v>0.0</v>
      </c>
      <c s="64" r="CH400">
        <v>123.873898</v>
      </c>
      <c s="64" r="CI400">
        <v>738.971875999999</v>
      </c>
      <c s="64" r="CJ400">
        <v>0.0</v>
      </c>
      <c s="64" r="CK400">
        <v>38.443624</v>
      </c>
      <c s="64" r="CL400">
        <v>17.086055</v>
      </c>
      <c s="64" r="CM400">
        <v>98.244816</v>
      </c>
      <c s="64" r="CN400">
        <v>158.046008</v>
      </c>
      <c s="64" r="CO400">
        <v>256.290823999999</v>
      </c>
      <c s="64" r="CP400">
        <v>0.0</v>
      </c>
      <c s="64" r="CQ400">
        <v>170.860548999999</v>
      </c>
      <c s="64" r="CR400">
        <v>1082.472123</v>
      </c>
      <c s="64" r="CS400">
        <v>4.27151399999999</v>
      </c>
      <c s="64" r="CT400">
        <v>0.0</v>
      </c>
      <c s="64" r="CU400">
        <v>0.0</v>
      </c>
      <c s="64" r="CV400">
        <v>17.086055</v>
      </c>
      <c s="64" r="CW400">
        <v>51.2581649999999</v>
      </c>
      <c s="64" r="CX400">
        <v>34.17211</v>
      </c>
      <c s="64" r="CY400">
        <v>825.356978</v>
      </c>
      <c s="64" r="CZ400">
        <v>150.327302</v>
      </c>
    </row>
    <row customHeight="1" r="401" ht="15.0">
      <c t="s" s="62" r="A401">
        <v>4212</v>
      </c>
      <c t="s" s="62" r="B401">
        <v>4213</v>
      </c>
      <c t="s" s="62" r="C401">
        <v>4214</v>
      </c>
      <c t="s" s="62" r="D401">
        <v>4215</v>
      </c>
      <c t="s" s="62" r="E401">
        <v>4216</v>
      </c>
      <c t="s" s="62" r="F401">
        <v>4217</v>
      </c>
      <c t="s" s="63" r="G401">
        <v>4218</v>
      </c>
      <c t="s" s="62" r="H401">
        <v>4219</v>
      </c>
      <c s="64" r="I401">
        <v>135.0</v>
      </c>
      <c s="64" r="J401">
        <v>115.0</v>
      </c>
      <c s="64" r="K401">
        <v>151.0</v>
      </c>
      <c s="64" r="L401">
        <v>134.0</v>
      </c>
      <c s="64" r="M401">
        <v>139.0</v>
      </c>
      <c s="64" r="N401">
        <v>148.0</v>
      </c>
      <c s="64" r="O401">
        <v>9.36999999999999</v>
      </c>
      <c s="64" r="P401">
        <v>31.0</v>
      </c>
      <c s="64" r="Q401">
        <v>17.0</v>
      </c>
      <c s="64" r="R401">
        <v>22.0</v>
      </c>
      <c s="64" r="S401">
        <v>36.0</v>
      </c>
      <c s="64" r="T401">
        <v>18.0</v>
      </c>
      <c s="64" r="U401">
        <v>11.0</v>
      </c>
      <c s="64" r="V401">
        <v>15.0</v>
      </c>
      <c s="64" r="W401">
        <v>21.0</v>
      </c>
      <c s="64" r="X401">
        <v>30.0</v>
      </c>
      <c s="64" r="Y401">
        <v>21.0</v>
      </c>
      <c s="64" r="Z401">
        <v>23.0</v>
      </c>
      <c s="64" r="AA401">
        <v>5.0</v>
      </c>
      <c s="64" r="AB401">
        <v>71.0</v>
      </c>
      <c s="64" r="AC401">
        <v>15.0</v>
      </c>
      <c s="64" r="AD401">
        <v>10.0</v>
      </c>
      <c s="64" r="AE401">
        <v>13.0</v>
      </c>
      <c s="64" r="AF401">
        <v>15.0</v>
      </c>
      <c s="64" r="AG401">
        <v>10.0</v>
      </c>
      <c s="64" r="AH401">
        <v>7.0</v>
      </c>
      <c s="64" r="AI401">
        <v>1.0</v>
      </c>
      <c s="64" r="AJ401">
        <v>21.0</v>
      </c>
      <c s="64" r="AK401">
        <v>39.0</v>
      </c>
      <c s="64" r="AL401">
        <v>11.0</v>
      </c>
      <c s="64" r="AM401">
        <v>64.0</v>
      </c>
      <c s="64" r="AN401">
        <v>16.0</v>
      </c>
      <c s="64" r="AO401">
        <v>7.0</v>
      </c>
      <c s="64" r="AP401">
        <v>9.0</v>
      </c>
      <c s="64" r="AQ401">
        <v>21.0</v>
      </c>
      <c s="64" r="AR401">
        <v>8.0</v>
      </c>
      <c s="64" r="AS401">
        <v>3.0</v>
      </c>
      <c s="64" r="AT401">
        <v>0.0</v>
      </c>
      <c s="64" r="AU401">
        <v>17.0</v>
      </c>
      <c s="64" r="AV401">
        <v>40.0</v>
      </c>
      <c s="64" r="AW401">
        <v>7.0</v>
      </c>
      <c s="64" r="AX401">
        <v>112.0</v>
      </c>
      <c s="64" r="AY401">
        <v>12.0</v>
      </c>
      <c s="64" r="AZ401">
        <v>4.0</v>
      </c>
      <c s="64" r="BA401">
        <v>8.0</v>
      </c>
      <c s="64" r="BB401">
        <v>4.0</v>
      </c>
      <c s="64" r="BC401">
        <v>12.0</v>
      </c>
      <c s="64" r="BD401">
        <v>24.0</v>
      </c>
      <c s="64" r="BE401">
        <v>36.0</v>
      </c>
      <c s="64" r="BF401">
        <v>12.0</v>
      </c>
      <c s="64" r="BG401">
        <v>108.0</v>
      </c>
      <c s="64" r="BH401">
        <v>68.0</v>
      </c>
      <c s="64" r="BI401">
        <v>8.0</v>
      </c>
      <c s="64" r="BJ401">
        <v>0.0</v>
      </c>
      <c s="64" r="BK401">
        <v>4.0</v>
      </c>
      <c s="64" r="BL401">
        <v>0.0</v>
      </c>
      <c s="64" r="BM401">
        <v>4.0</v>
      </c>
      <c s="64" r="BN401">
        <v>20.0</v>
      </c>
      <c s="64" r="BO401">
        <v>28.0</v>
      </c>
      <c s="64" r="BP401">
        <v>4.0</v>
      </c>
      <c s="64" r="BQ401">
        <v>44.0</v>
      </c>
      <c s="64" r="BR401">
        <v>4.0</v>
      </c>
      <c s="64" r="BS401">
        <v>4.0</v>
      </c>
      <c s="64" r="BT401">
        <v>4.0</v>
      </c>
      <c s="64" r="BU401">
        <v>4.0</v>
      </c>
      <c s="64" r="BV401">
        <v>8.0</v>
      </c>
      <c s="64" r="BW401">
        <v>4.0</v>
      </c>
      <c s="64" r="BX401">
        <v>8.0</v>
      </c>
      <c s="64" r="BY401">
        <v>8.0</v>
      </c>
      <c s="64" r="BZ401">
        <v>16.0</v>
      </c>
      <c s="64" r="CA401">
        <v>0.0</v>
      </c>
      <c s="64" r="CB401">
        <v>0.0</v>
      </c>
      <c s="64" r="CC401">
        <v>0.0</v>
      </c>
      <c s="64" r="CD401">
        <v>0.0</v>
      </c>
      <c s="64" r="CE401">
        <v>0.0</v>
      </c>
      <c s="64" r="CF401">
        <v>8.0</v>
      </c>
      <c s="64" r="CG401">
        <v>0.0</v>
      </c>
      <c s="64" r="CH401">
        <v>8.0</v>
      </c>
      <c s="64" r="CI401">
        <v>44.0</v>
      </c>
      <c s="64" r="CJ401">
        <v>8.0</v>
      </c>
      <c s="64" r="CK401">
        <v>4.0</v>
      </c>
      <c s="64" r="CL401">
        <v>4.0</v>
      </c>
      <c s="64" r="CM401">
        <v>4.0</v>
      </c>
      <c s="64" r="CN401">
        <v>12.0</v>
      </c>
      <c s="64" r="CO401">
        <v>12.0</v>
      </c>
      <c s="64" r="CP401">
        <v>0.0</v>
      </c>
      <c s="64" r="CQ401">
        <v>0.0</v>
      </c>
      <c s="64" r="CR401">
        <v>52.0</v>
      </c>
      <c s="64" r="CS401">
        <v>4.0</v>
      </c>
      <c s="64" r="CT401">
        <v>0.0</v>
      </c>
      <c s="64" r="CU401">
        <v>4.0</v>
      </c>
      <c s="64" r="CV401">
        <v>0.0</v>
      </c>
      <c s="64" r="CW401">
        <v>0.0</v>
      </c>
      <c s="64" r="CX401">
        <v>4.0</v>
      </c>
      <c s="64" r="CY401">
        <v>36.0</v>
      </c>
      <c s="64" r="CZ401">
        <v>4.0</v>
      </c>
    </row>
    <row customHeight="1" r="402" ht="15.0">
      <c t="s" s="62" r="A402">
        <v>4220</v>
      </c>
      <c t="s" s="62" r="B402">
        <v>4221</v>
      </c>
      <c t="s" s="62" r="C402">
        <v>4222</v>
      </c>
      <c t="s" s="62" r="D402">
        <v>4223</v>
      </c>
      <c t="s" s="62" r="E402">
        <v>4224</v>
      </c>
      <c t="s" s="62" r="F402">
        <v>4225</v>
      </c>
      <c t="s" s="63" r="G402">
        <v>4226</v>
      </c>
      <c t="s" s="62" r="H402">
        <v>4227</v>
      </c>
      <c s="64" r="I402">
        <v>243.0</v>
      </c>
      <c s="64" r="J402">
        <v>187.0</v>
      </c>
      <c s="64" r="K402">
        <v>189.0</v>
      </c>
      <c s="64" r="L402">
        <v>208.0</v>
      </c>
      <c s="64" r="M402">
        <v>206.0</v>
      </c>
      <c s="64" r="N402">
        <v>265.0</v>
      </c>
      <c s="64" r="O402">
        <v>9.55</v>
      </c>
      <c s="64" r="P402">
        <v>54.0</v>
      </c>
      <c s="64" r="Q402">
        <v>26.0</v>
      </c>
      <c s="64" r="R402">
        <v>47.0</v>
      </c>
      <c s="64" r="S402">
        <v>47.0</v>
      </c>
      <c s="64" r="T402">
        <v>47.0</v>
      </c>
      <c s="64" r="U402">
        <v>22.0</v>
      </c>
      <c s="64" r="V402">
        <v>29.0</v>
      </c>
      <c s="64" r="W402">
        <v>29.0</v>
      </c>
      <c s="64" r="X402">
        <v>33.0</v>
      </c>
      <c s="64" r="Y402">
        <v>40.0</v>
      </c>
      <c s="64" r="Z402">
        <v>40.0</v>
      </c>
      <c s="64" r="AA402">
        <v>16.0</v>
      </c>
      <c s="64" r="AB402">
        <v>125.0</v>
      </c>
      <c s="64" r="AC402">
        <v>30.0</v>
      </c>
      <c s="64" r="AD402">
        <v>13.0</v>
      </c>
      <c s="64" r="AE402">
        <v>25.0</v>
      </c>
      <c s="64" r="AF402">
        <v>24.0</v>
      </c>
      <c s="64" r="AG402">
        <v>24.0</v>
      </c>
      <c s="64" r="AH402">
        <v>8.0</v>
      </c>
      <c s="64" r="AI402">
        <v>1.0</v>
      </c>
      <c s="64" r="AJ402">
        <v>38.0</v>
      </c>
      <c s="64" r="AK402">
        <v>63.0</v>
      </c>
      <c s="64" r="AL402">
        <v>24.0</v>
      </c>
      <c s="64" r="AM402">
        <v>118.0</v>
      </c>
      <c s="64" r="AN402">
        <v>24.0</v>
      </c>
      <c s="64" r="AO402">
        <v>13.0</v>
      </c>
      <c s="64" r="AP402">
        <v>22.0</v>
      </c>
      <c s="64" r="AQ402">
        <v>23.0</v>
      </c>
      <c s="64" r="AR402">
        <v>23.0</v>
      </c>
      <c s="64" r="AS402">
        <v>11.0</v>
      </c>
      <c s="64" r="AT402">
        <v>2.0</v>
      </c>
      <c s="64" r="AU402">
        <v>34.0</v>
      </c>
      <c s="64" r="AV402">
        <v>61.0</v>
      </c>
      <c s="64" r="AW402">
        <v>23.0</v>
      </c>
      <c s="64" r="AX402">
        <v>196.0</v>
      </c>
      <c s="64" r="AY402">
        <v>20.0</v>
      </c>
      <c s="64" r="AZ402">
        <v>4.0</v>
      </c>
      <c s="64" r="BA402">
        <v>8.0</v>
      </c>
      <c s="64" r="BB402">
        <v>8.0</v>
      </c>
      <c s="64" r="BC402">
        <v>12.0</v>
      </c>
      <c s="64" r="BD402">
        <v>28.0</v>
      </c>
      <c s="64" r="BE402">
        <v>80.0</v>
      </c>
      <c s="64" r="BF402">
        <v>36.0</v>
      </c>
      <c s="64" r="BG402">
        <v>148.0</v>
      </c>
      <c s="64" r="BH402">
        <v>108.0</v>
      </c>
      <c s="64" r="BI402">
        <v>16.0</v>
      </c>
      <c s="64" r="BJ402">
        <v>4.0</v>
      </c>
      <c s="64" r="BK402">
        <v>4.0</v>
      </c>
      <c s="64" r="BL402">
        <v>0.0</v>
      </c>
      <c s="64" r="BM402">
        <v>0.0</v>
      </c>
      <c s="64" r="BN402">
        <v>20.0</v>
      </c>
      <c s="64" r="BO402">
        <v>48.0</v>
      </c>
      <c s="64" r="BP402">
        <v>16.0</v>
      </c>
      <c s="64" r="BQ402">
        <v>88.0</v>
      </c>
      <c s="64" r="BR402">
        <v>4.0</v>
      </c>
      <c s="64" r="BS402">
        <v>0.0</v>
      </c>
      <c s="64" r="BT402">
        <v>4.0</v>
      </c>
      <c s="64" r="BU402">
        <v>8.0</v>
      </c>
      <c s="64" r="BV402">
        <v>12.0</v>
      </c>
      <c s="64" r="BW402">
        <v>8.0</v>
      </c>
      <c s="64" r="BX402">
        <v>32.0</v>
      </c>
      <c s="64" r="BY402">
        <v>20.0</v>
      </c>
      <c s="64" r="BZ402">
        <v>20.0</v>
      </c>
      <c s="64" r="CA402">
        <v>0.0</v>
      </c>
      <c s="64" r="CB402">
        <v>4.0</v>
      </c>
      <c s="64" r="CC402">
        <v>0.0</v>
      </c>
      <c s="64" r="CD402">
        <v>0.0</v>
      </c>
      <c s="64" r="CE402">
        <v>0.0</v>
      </c>
      <c s="64" r="CF402">
        <v>0.0</v>
      </c>
      <c s="64" r="CG402">
        <v>0.0</v>
      </c>
      <c s="64" r="CH402">
        <v>16.0</v>
      </c>
      <c s="64" r="CI402">
        <v>68.0</v>
      </c>
      <c s="64" r="CJ402">
        <v>12.0</v>
      </c>
      <c s="64" r="CK402">
        <v>0.0</v>
      </c>
      <c s="64" r="CL402">
        <v>4.0</v>
      </c>
      <c s="64" r="CM402">
        <v>4.0</v>
      </c>
      <c s="64" r="CN402">
        <v>12.0</v>
      </c>
      <c s="64" r="CO402">
        <v>28.0</v>
      </c>
      <c s="64" r="CP402">
        <v>0.0</v>
      </c>
      <c s="64" r="CQ402">
        <v>8.0</v>
      </c>
      <c s="64" r="CR402">
        <v>108.0</v>
      </c>
      <c s="64" r="CS402">
        <v>8.0</v>
      </c>
      <c s="64" r="CT402">
        <v>0.0</v>
      </c>
      <c s="64" r="CU402">
        <v>4.0</v>
      </c>
      <c s="64" r="CV402">
        <v>4.0</v>
      </c>
      <c s="64" r="CW402">
        <v>0.0</v>
      </c>
      <c s="64" r="CX402">
        <v>0.0</v>
      </c>
      <c s="64" r="CY402">
        <v>80.0</v>
      </c>
      <c s="64" r="CZ402">
        <v>12.0</v>
      </c>
    </row>
    <row customHeight="1" r="403" ht="15.0">
      <c t="s" s="62" r="A403">
        <v>4228</v>
      </c>
      <c t="s" s="62" r="B403">
        <v>4229</v>
      </c>
      <c t="s" s="62" r="C403">
        <v>4230</v>
      </c>
      <c t="s" s="62" r="D403">
        <v>4231</v>
      </c>
      <c t="s" s="62" r="E403">
        <v>4232</v>
      </c>
      <c t="s" s="62" r="F403">
        <v>4233</v>
      </c>
      <c t="s" s="63" r="G403">
        <v>4234</v>
      </c>
      <c t="s" s="62" r="H403">
        <v>4235</v>
      </c>
      <c s="64" r="I403">
        <v>469.0</v>
      </c>
      <c s="64" r="J403">
        <v>396.0</v>
      </c>
      <c s="64" r="K403">
        <v>428.0</v>
      </c>
      <c s="64" r="L403">
        <v>387.0</v>
      </c>
      <c s="64" r="M403">
        <v>400.0</v>
      </c>
      <c s="64" r="N403">
        <v>394.0</v>
      </c>
      <c s="64" r="O403">
        <v>7.41</v>
      </c>
      <c s="64" r="P403">
        <v>94.006608</v>
      </c>
      <c s="64" r="Q403">
        <v>49.585903</v>
      </c>
      <c s="64" r="R403">
        <v>109.502202999999</v>
      </c>
      <c s="64" r="S403">
        <v>114.667401</v>
      </c>
      <c s="64" r="T403">
        <v>63.015419</v>
      </c>
      <c s="64" r="U403">
        <v>38.222467</v>
      </c>
      <c s="64" r="V403">
        <v>82.0</v>
      </c>
      <c s="64" r="W403">
        <v>43.0</v>
      </c>
      <c s="64" r="X403">
        <v>96.0</v>
      </c>
      <c s="64" r="Y403">
        <v>77.0</v>
      </c>
      <c s="64" r="Z403">
        <v>63.0</v>
      </c>
      <c s="64" r="AA403">
        <v>35.0</v>
      </c>
      <c s="64" r="AB403">
        <v>228.301762</v>
      </c>
      <c s="64" r="AC403">
        <v>48.552863</v>
      </c>
      <c s="64" r="AD403">
        <v>25.8259909999999</v>
      </c>
      <c s="64" r="AE403">
        <v>53.718062</v>
      </c>
      <c s="64" r="AF403">
        <v>58.88326</v>
      </c>
      <c s="64" r="AG403">
        <v>23.759912</v>
      </c>
      <c s="64" r="AH403">
        <v>16.528634</v>
      </c>
      <c s="64" r="AI403">
        <v>1.03304</v>
      </c>
      <c s="64" r="AJ403">
        <v>66.1145369999999</v>
      </c>
      <c s="64" r="AK403">
        <v>129.129955999999</v>
      </c>
      <c s="64" r="AL403">
        <v>33.0572689999999</v>
      </c>
      <c s="64" r="AM403">
        <v>240.698238</v>
      </c>
      <c s="64" r="AN403">
        <v>45.453744</v>
      </c>
      <c s="64" r="AO403">
        <v>23.759912</v>
      </c>
      <c s="64" r="AP403">
        <v>55.7841409999999</v>
      </c>
      <c s="64" r="AQ403">
        <v>55.7841409999999</v>
      </c>
      <c s="64" r="AR403">
        <v>39.255507</v>
      </c>
      <c s="64" r="AS403">
        <v>19.6277529999999</v>
      </c>
      <c s="64" r="AT403">
        <v>1.03304</v>
      </c>
      <c s="64" r="AU403">
        <v>57.85022</v>
      </c>
      <c s="64" r="AV403">
        <v>139.460352</v>
      </c>
      <c s="64" r="AW403">
        <v>43.3876649999999</v>
      </c>
      <c s="64" r="AX403">
        <v>355.365638999999</v>
      </c>
      <c s="64" r="AY403">
        <v>20.660793</v>
      </c>
      <c s="64" r="AZ403">
        <v>8.264317</v>
      </c>
      <c s="64" r="BA403">
        <v>16.528634</v>
      </c>
      <c s="64" r="BB403">
        <v>61.982379</v>
      </c>
      <c s="64" r="BC403">
        <v>70.246696</v>
      </c>
      <c s="64" r="BD403">
        <v>41.321586</v>
      </c>
      <c s="64" r="BE403">
        <v>111.568282</v>
      </c>
      <c s="64" r="BF403">
        <v>24.792952</v>
      </c>
      <c s="64" r="BG403">
        <v>296.0</v>
      </c>
      <c s="64" r="BH403">
        <v>165.286344</v>
      </c>
      <c s="64" r="BI403">
        <v>8.264317</v>
      </c>
      <c s="64" r="BJ403">
        <v>4.13215899999999</v>
      </c>
      <c s="64" r="BK403">
        <v>16.528634</v>
      </c>
      <c s="64" r="BL403">
        <v>37.189427</v>
      </c>
      <c s="64" r="BM403">
        <v>12.396476</v>
      </c>
      <c s="64" r="BN403">
        <v>24.792952</v>
      </c>
      <c s="64" r="BO403">
        <v>57.85022</v>
      </c>
      <c s="64" r="BP403">
        <v>4.13215899999999</v>
      </c>
      <c s="64" r="BQ403">
        <v>190.079295</v>
      </c>
      <c s="64" r="BR403">
        <v>12.396476</v>
      </c>
      <c s="64" r="BS403">
        <v>4.13215899999999</v>
      </c>
      <c s="64" r="BT403">
        <v>0.0</v>
      </c>
      <c s="64" r="BU403">
        <v>24.792952</v>
      </c>
      <c s="64" r="BV403">
        <v>57.85022</v>
      </c>
      <c s="64" r="BW403">
        <v>16.528634</v>
      </c>
      <c s="64" r="BX403">
        <v>53.718062</v>
      </c>
      <c s="64" r="BY403">
        <v>20.660793</v>
      </c>
      <c s="64" r="BZ403">
        <v>24.792952</v>
      </c>
      <c s="64" r="CA403">
        <v>0.0</v>
      </c>
      <c s="64" r="CB403">
        <v>0.0</v>
      </c>
      <c s="64" r="CC403">
        <v>0.0</v>
      </c>
      <c s="64" r="CD403">
        <v>0.0</v>
      </c>
      <c s="64" r="CE403">
        <v>0.0</v>
      </c>
      <c s="64" r="CF403">
        <v>8.264317</v>
      </c>
      <c s="64" r="CG403">
        <v>0.0</v>
      </c>
      <c s="64" r="CH403">
        <v>16.528634</v>
      </c>
      <c s="64" r="CI403">
        <v>181.814978</v>
      </c>
      <c s="64" r="CJ403">
        <v>16.528634</v>
      </c>
      <c s="64" r="CK403">
        <v>4.13215899999999</v>
      </c>
      <c s="64" r="CL403">
        <v>16.528634</v>
      </c>
      <c s="64" r="CM403">
        <v>49.585903</v>
      </c>
      <c s="64" r="CN403">
        <v>57.85022</v>
      </c>
      <c s="64" r="CO403">
        <v>28.92511</v>
      </c>
      <c s="64" r="CP403">
        <v>0.0</v>
      </c>
      <c s="64" r="CQ403">
        <v>8.264317</v>
      </c>
      <c s="64" r="CR403">
        <v>148.757709</v>
      </c>
      <c s="64" r="CS403">
        <v>4.13215899999999</v>
      </c>
      <c s="64" r="CT403">
        <v>4.13215899999999</v>
      </c>
      <c s="64" r="CU403">
        <v>0.0</v>
      </c>
      <c s="64" r="CV403">
        <v>12.396476</v>
      </c>
      <c s="64" r="CW403">
        <v>12.396476</v>
      </c>
      <c s="64" r="CX403">
        <v>4.13215899999999</v>
      </c>
      <c s="64" r="CY403">
        <v>111.568282</v>
      </c>
      <c s="64" r="CZ403">
        <v>0.0</v>
      </c>
    </row>
    <row customHeight="1" r="404" ht="15.0">
      <c t="s" s="62" r="A404">
        <v>4236</v>
      </c>
      <c t="s" s="62" r="B404">
        <v>4237</v>
      </c>
      <c t="s" s="62" r="C404">
        <v>4238</v>
      </c>
      <c t="s" s="62" r="D404">
        <v>4239</v>
      </c>
      <c t="s" s="62" r="E404">
        <v>4240</v>
      </c>
      <c t="s" s="62" r="F404">
        <v>4241</v>
      </c>
      <c t="s" s="63" r="G404">
        <v>4242</v>
      </c>
      <c t="s" s="62" r="H404">
        <v>4243</v>
      </c>
      <c s="64" r="I404">
        <v>395.0</v>
      </c>
      <c s="64" r="J404">
        <v>389.0</v>
      </c>
      <c s="64" r="K404">
        <v>370.0</v>
      </c>
      <c s="64" r="L404">
        <v>402.0</v>
      </c>
      <c s="64" r="M404">
        <v>398.0</v>
      </c>
      <c s="64" r="N404">
        <v>454.0</v>
      </c>
      <c s="64" r="O404">
        <v>6.8</v>
      </c>
      <c s="64" r="P404">
        <v>74.0</v>
      </c>
      <c s="64" r="Q404">
        <v>45.0</v>
      </c>
      <c s="64" r="R404">
        <v>83.0</v>
      </c>
      <c s="64" r="S404">
        <v>83.0</v>
      </c>
      <c s="64" r="T404">
        <v>76.0</v>
      </c>
      <c s="64" r="U404">
        <v>34.0</v>
      </c>
      <c s="64" r="V404">
        <v>63.0</v>
      </c>
      <c s="64" r="W404">
        <v>71.0</v>
      </c>
      <c s="64" r="X404">
        <v>83.0</v>
      </c>
      <c s="64" r="Y404">
        <v>85.0</v>
      </c>
      <c s="64" r="Z404">
        <v>55.0</v>
      </c>
      <c s="64" r="AA404">
        <v>32.0</v>
      </c>
      <c s="64" r="AB404">
        <v>203.0</v>
      </c>
      <c s="64" r="AC404">
        <v>47.0</v>
      </c>
      <c s="64" r="AD404">
        <v>25.0</v>
      </c>
      <c s="64" r="AE404">
        <v>39.0</v>
      </c>
      <c s="64" r="AF404">
        <v>44.0</v>
      </c>
      <c s="64" r="AG404">
        <v>34.0</v>
      </c>
      <c s="64" r="AH404">
        <v>12.0</v>
      </c>
      <c s="64" r="AI404">
        <v>2.0</v>
      </c>
      <c s="64" r="AJ404">
        <v>61.0</v>
      </c>
      <c s="64" r="AK404">
        <v>112.0</v>
      </c>
      <c s="64" r="AL404">
        <v>30.0</v>
      </c>
      <c s="64" r="AM404">
        <v>192.0</v>
      </c>
      <c s="64" r="AN404">
        <v>27.0</v>
      </c>
      <c s="64" r="AO404">
        <v>20.0</v>
      </c>
      <c s="64" r="AP404">
        <v>44.0</v>
      </c>
      <c s="64" r="AQ404">
        <v>39.0</v>
      </c>
      <c s="64" r="AR404">
        <v>42.0</v>
      </c>
      <c s="64" r="AS404">
        <v>17.0</v>
      </c>
      <c s="64" r="AT404">
        <v>3.0</v>
      </c>
      <c s="64" r="AU404">
        <v>32.0</v>
      </c>
      <c s="64" r="AV404">
        <v>114.0</v>
      </c>
      <c s="64" r="AW404">
        <v>46.0</v>
      </c>
      <c s="64" r="AX404">
        <v>340.0</v>
      </c>
      <c s="64" r="AY404">
        <v>24.0</v>
      </c>
      <c s="64" r="AZ404">
        <v>20.0</v>
      </c>
      <c s="64" r="BA404">
        <v>12.0</v>
      </c>
      <c s="64" r="BB404">
        <v>28.0</v>
      </c>
      <c s="64" r="BC404">
        <v>28.0</v>
      </c>
      <c s="64" r="BD404">
        <v>76.0</v>
      </c>
      <c s="64" r="BE404">
        <v>96.0</v>
      </c>
      <c s="64" r="BF404">
        <v>56.0</v>
      </c>
      <c s="64" r="BG404">
        <v>312.0</v>
      </c>
      <c s="64" r="BH404">
        <v>168.0</v>
      </c>
      <c s="64" r="BI404">
        <v>16.0</v>
      </c>
      <c s="64" r="BJ404">
        <v>8.0</v>
      </c>
      <c s="64" r="BK404">
        <v>8.0</v>
      </c>
      <c s="64" r="BL404">
        <v>12.0</v>
      </c>
      <c s="64" r="BM404">
        <v>0.0</v>
      </c>
      <c s="64" r="BN404">
        <v>60.0</v>
      </c>
      <c s="64" r="BO404">
        <v>44.0</v>
      </c>
      <c s="64" r="BP404">
        <v>20.0</v>
      </c>
      <c s="64" r="BQ404">
        <v>172.0</v>
      </c>
      <c s="64" r="BR404">
        <v>8.0</v>
      </c>
      <c s="64" r="BS404">
        <v>12.0</v>
      </c>
      <c s="64" r="BT404">
        <v>4.0</v>
      </c>
      <c s="64" r="BU404">
        <v>16.0</v>
      </c>
      <c s="64" r="BV404">
        <v>28.0</v>
      </c>
      <c s="64" r="BW404">
        <v>16.0</v>
      </c>
      <c s="64" r="BX404">
        <v>52.0</v>
      </c>
      <c s="64" r="BY404">
        <v>36.0</v>
      </c>
      <c s="64" r="BZ404">
        <v>56.0</v>
      </c>
      <c s="64" r="CA404">
        <v>0.0</v>
      </c>
      <c s="64" r="CB404">
        <v>0.0</v>
      </c>
      <c s="64" r="CC404">
        <v>0.0</v>
      </c>
      <c s="64" r="CD404">
        <v>0.0</v>
      </c>
      <c s="64" r="CE404">
        <v>0.0</v>
      </c>
      <c s="64" r="CF404">
        <v>28.0</v>
      </c>
      <c s="64" r="CG404">
        <v>0.0</v>
      </c>
      <c s="64" r="CH404">
        <v>28.0</v>
      </c>
      <c s="64" r="CI404">
        <v>160.0</v>
      </c>
      <c s="64" r="CJ404">
        <v>20.0</v>
      </c>
      <c s="64" r="CK404">
        <v>20.0</v>
      </c>
      <c s="64" r="CL404">
        <v>4.0</v>
      </c>
      <c s="64" r="CM404">
        <v>28.0</v>
      </c>
      <c s="64" r="CN404">
        <v>24.0</v>
      </c>
      <c s="64" r="CO404">
        <v>48.0</v>
      </c>
      <c s="64" r="CP404">
        <v>4.0</v>
      </c>
      <c s="64" r="CQ404">
        <v>12.0</v>
      </c>
      <c s="64" r="CR404">
        <v>124.0</v>
      </c>
      <c s="64" r="CS404">
        <v>4.0</v>
      </c>
      <c s="64" r="CT404">
        <v>0.0</v>
      </c>
      <c s="64" r="CU404">
        <v>8.0</v>
      </c>
      <c s="64" r="CV404">
        <v>0.0</v>
      </c>
      <c s="64" r="CW404">
        <v>4.0</v>
      </c>
      <c s="64" r="CX404">
        <v>0.0</v>
      </c>
      <c s="64" r="CY404">
        <v>92.0</v>
      </c>
      <c s="64" r="CZ404">
        <v>16.0</v>
      </c>
    </row>
    <row customHeight="1" r="405" ht="15.0">
      <c t="s" s="62" r="A405">
        <v>4244</v>
      </c>
      <c t="s" s="62" r="B405">
        <v>4245</v>
      </c>
      <c t="s" s="62" r="C405">
        <v>4246</v>
      </c>
      <c t="s" s="62" r="D405">
        <v>4247</v>
      </c>
      <c t="s" s="62" r="E405">
        <v>4248</v>
      </c>
      <c t="s" s="62" r="F405">
        <v>4249</v>
      </c>
      <c t="s" s="63" r="G405">
        <v>4250</v>
      </c>
      <c t="s" s="62" r="H405">
        <v>4251</v>
      </c>
      <c s="64" r="I405">
        <v>717.0</v>
      </c>
      <c s="64" r="J405">
        <v>575.0</v>
      </c>
      <c s="64" r="K405">
        <v>550.0</v>
      </c>
      <c s="64" r="L405">
        <v>371.0</v>
      </c>
      <c s="64" r="M405">
        <v>267.0</v>
      </c>
      <c s="64" r="N405">
        <v>269.0</v>
      </c>
      <c s="64" r="O405">
        <v>6.96</v>
      </c>
      <c s="64" r="P405">
        <v>168.0</v>
      </c>
      <c s="64" r="Q405">
        <v>88.0</v>
      </c>
      <c s="64" r="R405">
        <v>189.0</v>
      </c>
      <c s="64" r="S405">
        <v>150.0</v>
      </c>
      <c s="64" r="T405">
        <v>90.0</v>
      </c>
      <c s="64" r="U405">
        <v>32.0</v>
      </c>
      <c s="64" r="V405">
        <v>125.0</v>
      </c>
      <c s="64" r="W405">
        <v>93.0</v>
      </c>
      <c s="64" r="X405">
        <v>150.0</v>
      </c>
      <c s="64" r="Y405">
        <v>122.0</v>
      </c>
      <c s="64" r="Z405">
        <v>54.0</v>
      </c>
      <c s="64" r="AA405">
        <v>31.0</v>
      </c>
      <c s="64" r="AB405">
        <v>372.0</v>
      </c>
      <c s="64" r="AC405">
        <v>94.0</v>
      </c>
      <c s="64" r="AD405">
        <v>45.0</v>
      </c>
      <c s="64" r="AE405">
        <v>95.0</v>
      </c>
      <c s="64" r="AF405">
        <v>75.0</v>
      </c>
      <c s="64" r="AG405">
        <v>49.0</v>
      </c>
      <c s="64" r="AH405">
        <v>11.0</v>
      </c>
      <c s="64" r="AI405">
        <v>3.0</v>
      </c>
      <c s="64" r="AJ405">
        <v>118.0</v>
      </c>
      <c s="64" r="AK405">
        <v>221.0</v>
      </c>
      <c s="64" r="AL405">
        <v>33.0</v>
      </c>
      <c s="64" r="AM405">
        <v>345.0</v>
      </c>
      <c s="64" r="AN405">
        <v>74.0</v>
      </c>
      <c s="64" r="AO405">
        <v>43.0</v>
      </c>
      <c s="64" r="AP405">
        <v>94.0</v>
      </c>
      <c s="64" r="AQ405">
        <v>75.0</v>
      </c>
      <c s="64" r="AR405">
        <v>41.0</v>
      </c>
      <c s="64" r="AS405">
        <v>17.0</v>
      </c>
      <c s="64" r="AT405">
        <v>1.0</v>
      </c>
      <c s="64" r="AU405">
        <v>97.0</v>
      </c>
      <c s="64" r="AV405">
        <v>215.0</v>
      </c>
      <c s="64" r="AW405">
        <v>33.0</v>
      </c>
      <c s="64" r="AX405">
        <v>512.0</v>
      </c>
      <c s="64" r="AY405">
        <v>28.0</v>
      </c>
      <c s="64" r="AZ405">
        <v>24.0</v>
      </c>
      <c s="64" r="BA405">
        <v>16.0</v>
      </c>
      <c s="64" r="BB405">
        <v>84.0</v>
      </c>
      <c s="64" r="BC405">
        <v>80.0</v>
      </c>
      <c s="64" r="BD405">
        <v>112.0</v>
      </c>
      <c s="64" r="BE405">
        <v>108.0</v>
      </c>
      <c s="64" r="BF405">
        <v>60.0</v>
      </c>
      <c s="64" r="BG405">
        <v>448.0</v>
      </c>
      <c s="64" r="BH405">
        <v>272.0</v>
      </c>
      <c s="64" r="BI405">
        <v>20.0</v>
      </c>
      <c s="64" r="BJ405">
        <v>16.0</v>
      </c>
      <c s="64" r="BK405">
        <v>12.0</v>
      </c>
      <c s="64" r="BL405">
        <v>48.0</v>
      </c>
      <c s="64" r="BM405">
        <v>8.0</v>
      </c>
      <c s="64" r="BN405">
        <v>80.0</v>
      </c>
      <c s="64" r="BO405">
        <v>64.0</v>
      </c>
      <c s="64" r="BP405">
        <v>24.0</v>
      </c>
      <c s="64" r="BQ405">
        <v>240.0</v>
      </c>
      <c s="64" r="BR405">
        <v>8.0</v>
      </c>
      <c s="64" r="BS405">
        <v>8.0</v>
      </c>
      <c s="64" r="BT405">
        <v>4.0</v>
      </c>
      <c s="64" r="BU405">
        <v>36.0</v>
      </c>
      <c s="64" r="BV405">
        <v>72.0</v>
      </c>
      <c s="64" r="BW405">
        <v>32.0</v>
      </c>
      <c s="64" r="BX405">
        <v>44.0</v>
      </c>
      <c s="64" r="BY405">
        <v>36.0</v>
      </c>
      <c s="64" r="BZ405">
        <v>44.0</v>
      </c>
      <c s="64" r="CA405">
        <v>0.0</v>
      </c>
      <c s="64" r="CB405">
        <v>0.0</v>
      </c>
      <c s="64" r="CC405">
        <v>0.0</v>
      </c>
      <c s="64" r="CD405">
        <v>0.0</v>
      </c>
      <c s="64" r="CE405">
        <v>0.0</v>
      </c>
      <c s="64" r="CF405">
        <v>8.0</v>
      </c>
      <c s="64" r="CG405">
        <v>0.0</v>
      </c>
      <c s="64" r="CH405">
        <v>36.0</v>
      </c>
      <c s="64" r="CI405">
        <v>320.0</v>
      </c>
      <c s="64" r="CJ405">
        <v>16.0</v>
      </c>
      <c s="64" r="CK405">
        <v>20.0</v>
      </c>
      <c s="64" r="CL405">
        <v>12.0</v>
      </c>
      <c s="64" r="CM405">
        <v>80.0</v>
      </c>
      <c s="64" r="CN405">
        <v>76.0</v>
      </c>
      <c s="64" r="CO405">
        <v>96.0</v>
      </c>
      <c s="64" r="CP405">
        <v>0.0</v>
      </c>
      <c s="64" r="CQ405">
        <v>20.0</v>
      </c>
      <c s="64" r="CR405">
        <v>148.0</v>
      </c>
      <c s="64" r="CS405">
        <v>12.0</v>
      </c>
      <c s="64" r="CT405">
        <v>4.0</v>
      </c>
      <c s="64" r="CU405">
        <v>4.0</v>
      </c>
      <c s="64" r="CV405">
        <v>4.0</v>
      </c>
      <c s="64" r="CW405">
        <v>4.0</v>
      </c>
      <c s="64" r="CX405">
        <v>8.0</v>
      </c>
      <c s="64" r="CY405">
        <v>108.0</v>
      </c>
      <c s="64" r="CZ405">
        <v>4.0</v>
      </c>
    </row>
    <row customHeight="1" r="406" ht="15.0">
      <c t="s" s="62" r="A406">
        <v>4252</v>
      </c>
      <c t="s" s="62" r="B406">
        <v>4253</v>
      </c>
      <c t="s" s="62" r="C406">
        <v>4254</v>
      </c>
      <c t="s" s="62" r="D406">
        <v>4255</v>
      </c>
      <c t="s" s="62" r="E406">
        <v>4256</v>
      </c>
      <c t="s" s="62" r="F406">
        <v>4257</v>
      </c>
      <c t="s" s="63" r="G406">
        <v>4258</v>
      </c>
      <c t="s" s="62" r="H406">
        <v>4259</v>
      </c>
      <c s="64" r="I406">
        <v>308.0</v>
      </c>
      <c s="64" r="J406">
        <v>250.0</v>
      </c>
      <c s="64" r="K406">
        <v>205.0</v>
      </c>
      <c s="64" r="L406">
        <v>191.0</v>
      </c>
      <c s="64" r="M406">
        <v>168.0</v>
      </c>
      <c s="64" r="N406">
        <v>179.0</v>
      </c>
      <c s="64" r="O406">
        <v>6.14</v>
      </c>
      <c s="64" r="P406">
        <v>65.7864079999999</v>
      </c>
      <c s="64" r="Q406">
        <v>35.883495</v>
      </c>
      <c s="64" r="R406">
        <v>80.737864</v>
      </c>
      <c s="64" r="S406">
        <v>64.7896439999999</v>
      </c>
      <c s="64" r="T406">
        <v>44.8543689999999</v>
      </c>
      <c s="64" r="U406">
        <v>15.9482199999999</v>
      </c>
      <c s="64" r="V406">
        <v>48.0</v>
      </c>
      <c s="64" r="W406">
        <v>52.0</v>
      </c>
      <c s="64" r="X406">
        <v>50.0</v>
      </c>
      <c s="64" r="Y406">
        <v>67.0</v>
      </c>
      <c s="64" r="Z406">
        <v>21.0</v>
      </c>
      <c s="64" r="AA406">
        <v>12.0</v>
      </c>
      <c s="64" r="AB406">
        <v>159.482201</v>
      </c>
      <c s="64" r="AC406">
        <v>37.877023</v>
      </c>
      <c s="64" r="AD406">
        <v>21.9288029999999</v>
      </c>
      <c s="64" r="AE406">
        <v>38.873786</v>
      </c>
      <c s="64" r="AF406">
        <v>32.8932039999999</v>
      </c>
      <c s="64" r="AG406">
        <v>22.925566</v>
      </c>
      <c s="64" r="AH406">
        <v>4.983819</v>
      </c>
      <c s="64" r="AI406">
        <v>0.0</v>
      </c>
      <c s="64" r="AJ406">
        <v>49.838188</v>
      </c>
      <c s="64" r="AK406">
        <v>90.7055019999999</v>
      </c>
      <c s="64" r="AL406">
        <v>18.9385109999999</v>
      </c>
      <c s="64" r="AM406">
        <v>148.517799</v>
      </c>
      <c s="64" r="AN406">
        <v>27.909385</v>
      </c>
      <c s="64" r="AO406">
        <v>13.954693</v>
      </c>
      <c s="64" r="AP406">
        <v>41.8640779999999</v>
      </c>
      <c s="64" r="AQ406">
        <v>31.8964399999999</v>
      </c>
      <c s="64" r="AR406">
        <v>21.9288029999999</v>
      </c>
      <c s="64" r="AS406">
        <v>9.967638</v>
      </c>
      <c s="64" r="AT406">
        <v>0.996763999999999</v>
      </c>
      <c s="64" r="AU406">
        <v>34.8867309999999</v>
      </c>
      <c s="64" r="AV406">
        <v>92.6990289999999</v>
      </c>
      <c s="64" r="AW406">
        <v>20.932039</v>
      </c>
      <c s="64" r="AX406">
        <v>231.249191</v>
      </c>
      <c s="64" r="AY406">
        <v>11.9611649999999</v>
      </c>
      <c s="64" r="AZ406">
        <v>11.9611649999999</v>
      </c>
      <c s="64" r="BA406">
        <v>43.857605</v>
      </c>
      <c s="64" r="BB406">
        <v>27.909385</v>
      </c>
      <c s="64" r="BC406">
        <v>27.909385</v>
      </c>
      <c s="64" r="BD406">
        <v>23.9223299999999</v>
      </c>
      <c s="64" r="BE406">
        <v>55.81877</v>
      </c>
      <c s="64" r="BF406">
        <v>27.909385</v>
      </c>
      <c s="64" r="BG406">
        <v>220.0</v>
      </c>
      <c s="64" r="BH406">
        <v>119.61165</v>
      </c>
      <c s="64" r="BI406">
        <v>7.97410999999999</v>
      </c>
      <c s="64" r="BJ406">
        <v>7.97410999999999</v>
      </c>
      <c s="64" r="BK406">
        <v>27.909385</v>
      </c>
      <c s="64" r="BL406">
        <v>15.9482199999999</v>
      </c>
      <c s="64" r="BM406">
        <v>0.0</v>
      </c>
      <c s="64" r="BN406">
        <v>19.935275</v>
      </c>
      <c s="64" r="BO406">
        <v>27.909385</v>
      </c>
      <c s="64" r="BP406">
        <v>11.9611649999999</v>
      </c>
      <c s="64" r="BQ406">
        <v>111.63754</v>
      </c>
      <c s="64" r="BR406">
        <v>3.98705499999999</v>
      </c>
      <c s="64" r="BS406">
        <v>3.98705499999999</v>
      </c>
      <c s="64" r="BT406">
        <v>15.9482199999999</v>
      </c>
      <c s="64" r="BU406">
        <v>11.9611649999999</v>
      </c>
      <c s="64" r="BV406">
        <v>27.909385</v>
      </c>
      <c s="64" r="BW406">
        <v>3.98705499999999</v>
      </c>
      <c s="64" r="BX406">
        <v>27.909385</v>
      </c>
      <c s="64" r="BY406">
        <v>15.9482199999999</v>
      </c>
      <c s="64" r="BZ406">
        <v>23.9223299999999</v>
      </c>
      <c s="64" r="CA406">
        <v>0.0</v>
      </c>
      <c s="64" r="CB406">
        <v>0.0</v>
      </c>
      <c s="64" r="CC406">
        <v>0.0</v>
      </c>
      <c s="64" r="CD406">
        <v>0.0</v>
      </c>
      <c s="64" r="CE406">
        <v>3.98705499999999</v>
      </c>
      <c s="64" r="CF406">
        <v>3.98705499999999</v>
      </c>
      <c s="64" r="CG406">
        <v>0.0</v>
      </c>
      <c s="64" r="CH406">
        <v>15.9482199999999</v>
      </c>
      <c s="64" r="CI406">
        <v>143.533981</v>
      </c>
      <c s="64" r="CJ406">
        <v>3.98705499999999</v>
      </c>
      <c s="64" r="CK406">
        <v>11.9611649999999</v>
      </c>
      <c s="64" r="CL406">
        <v>43.857605</v>
      </c>
      <c s="64" r="CM406">
        <v>27.909385</v>
      </c>
      <c s="64" r="CN406">
        <v>23.9223299999999</v>
      </c>
      <c s="64" r="CO406">
        <v>19.935275</v>
      </c>
      <c s="64" r="CP406">
        <v>0.0</v>
      </c>
      <c s="64" r="CQ406">
        <v>11.9611649999999</v>
      </c>
      <c s="64" r="CR406">
        <v>63.7928799999999</v>
      </c>
      <c s="64" r="CS406">
        <v>7.97410999999999</v>
      </c>
      <c s="64" r="CT406">
        <v>0.0</v>
      </c>
      <c s="64" r="CU406">
        <v>0.0</v>
      </c>
      <c s="64" r="CV406">
        <v>0.0</v>
      </c>
      <c s="64" r="CW406">
        <v>0.0</v>
      </c>
      <c s="64" r="CX406">
        <v>0.0</v>
      </c>
      <c s="64" r="CY406">
        <v>55.81877</v>
      </c>
      <c s="64" r="CZ406">
        <v>0.0</v>
      </c>
    </row>
    <row customHeight="1" r="407" ht="15.0">
      <c t="s" s="62" r="A407">
        <v>4260</v>
      </c>
      <c t="s" s="62" r="B407">
        <v>4261</v>
      </c>
      <c t="s" s="62" r="C407">
        <v>4262</v>
      </c>
      <c t="s" s="62" r="D407">
        <v>4263</v>
      </c>
      <c t="s" s="62" r="E407">
        <v>4264</v>
      </c>
      <c t="s" s="62" r="F407">
        <v>4265</v>
      </c>
      <c t="s" s="63" r="G407">
        <v>4266</v>
      </c>
      <c t="s" s="62" r="H407">
        <v>4267</v>
      </c>
      <c s="64" r="I407">
        <v>99.0</v>
      </c>
      <c s="64" r="J407">
        <v>75.0</v>
      </c>
      <c s="64" r="K407">
        <v>83.0</v>
      </c>
      <c s="64" r="L407">
        <v>70.0</v>
      </c>
      <c s="64" r="M407">
        <v>60.0</v>
      </c>
      <c s="64" r="N407">
        <v>65.0</v>
      </c>
      <c s="64" r="O407">
        <v>2.34</v>
      </c>
      <c s="64" r="P407">
        <v>13.1326529999999</v>
      </c>
      <c s="64" r="Q407">
        <v>12.122449</v>
      </c>
      <c s="64" r="R407">
        <v>15.1530609999999</v>
      </c>
      <c s="64" r="S407">
        <v>24.2448979999999</v>
      </c>
      <c s="64" r="T407">
        <v>21.214286</v>
      </c>
      <c s="64" r="U407">
        <v>13.1326529999999</v>
      </c>
      <c s="64" r="V407">
        <v>15.0</v>
      </c>
      <c s="64" r="W407">
        <v>5.0</v>
      </c>
      <c s="64" r="X407">
        <v>26.0</v>
      </c>
      <c s="64" r="Y407">
        <v>14.0</v>
      </c>
      <c s="64" r="Z407">
        <v>10.0</v>
      </c>
      <c s="64" r="AA407">
        <v>5.0</v>
      </c>
      <c s="64" r="AB407">
        <v>42.4285709999999</v>
      </c>
      <c s="64" r="AC407">
        <v>1.010204</v>
      </c>
      <c s="64" r="AD407">
        <v>7.071429</v>
      </c>
      <c s="64" r="AE407">
        <v>6.061224</v>
      </c>
      <c s="64" r="AF407">
        <v>13.1326529999999</v>
      </c>
      <c s="64" r="AG407">
        <v>11.112245</v>
      </c>
      <c s="64" r="AH407">
        <v>4.040816</v>
      </c>
      <c s="64" r="AI407">
        <v>0.0</v>
      </c>
      <c s="64" r="AJ407">
        <v>4.040816</v>
      </c>
      <c s="64" r="AK407">
        <v>26.2653059999999</v>
      </c>
      <c s="64" r="AL407">
        <v>12.122449</v>
      </c>
      <c s="64" r="AM407">
        <v>56.571429</v>
      </c>
      <c s="64" r="AN407">
        <v>12.122449</v>
      </c>
      <c s="64" r="AO407">
        <v>5.05102</v>
      </c>
      <c s="64" r="AP407">
        <v>9.09183699999999</v>
      </c>
      <c s="64" r="AQ407">
        <v>11.112245</v>
      </c>
      <c s="64" r="AR407">
        <v>10.102041</v>
      </c>
      <c s="64" r="AS407">
        <v>8.081633</v>
      </c>
      <c s="64" r="AT407">
        <v>1.010204</v>
      </c>
      <c s="64" r="AU407">
        <v>14.1428569999999</v>
      </c>
      <c s="64" r="AV407">
        <v>25.255102</v>
      </c>
      <c s="64" r="AW407">
        <v>17.173469</v>
      </c>
      <c s="64" r="AX407">
        <v>88.897959</v>
      </c>
      <c s="64" r="AY407">
        <v>4.040816</v>
      </c>
      <c s="64" r="AZ407">
        <v>8.081633</v>
      </c>
      <c s="64" r="BA407">
        <v>20.204082</v>
      </c>
      <c s="64" r="BB407">
        <v>0.0</v>
      </c>
      <c s="64" r="BC407">
        <v>12.122449</v>
      </c>
      <c s="64" r="BD407">
        <v>8.081633</v>
      </c>
      <c s="64" r="BE407">
        <v>24.2448979999999</v>
      </c>
      <c s="64" r="BF407">
        <v>12.122449</v>
      </c>
      <c s="64" r="BG407">
        <v>52.0</v>
      </c>
      <c s="64" r="BH407">
        <v>48.4897959999999</v>
      </c>
      <c s="64" r="BI407">
        <v>0.0</v>
      </c>
      <c s="64" r="BJ407">
        <v>8.081633</v>
      </c>
      <c s="64" r="BK407">
        <v>12.122449</v>
      </c>
      <c s="64" r="BL407">
        <v>0.0</v>
      </c>
      <c s="64" r="BM407">
        <v>4.040816</v>
      </c>
      <c s="64" r="BN407">
        <v>4.040816</v>
      </c>
      <c s="64" r="BO407">
        <v>16.1632649999999</v>
      </c>
      <c s="64" r="BP407">
        <v>4.040816</v>
      </c>
      <c s="64" r="BQ407">
        <v>40.408163</v>
      </c>
      <c s="64" r="BR407">
        <v>4.040816</v>
      </c>
      <c s="64" r="BS407">
        <v>0.0</v>
      </c>
      <c s="64" r="BT407">
        <v>8.081633</v>
      </c>
      <c s="64" r="BU407">
        <v>0.0</v>
      </c>
      <c s="64" r="BV407">
        <v>8.081633</v>
      </c>
      <c s="64" r="BW407">
        <v>4.040816</v>
      </c>
      <c s="64" r="BX407">
        <v>8.081633</v>
      </c>
      <c s="64" r="BY407">
        <v>8.081633</v>
      </c>
      <c s="64" r="BZ407">
        <v>8.081633</v>
      </c>
      <c s="64" r="CA407">
        <v>0.0</v>
      </c>
      <c s="64" r="CB407">
        <v>0.0</v>
      </c>
      <c s="64" r="CC407">
        <v>0.0</v>
      </c>
      <c s="64" r="CD407">
        <v>0.0</v>
      </c>
      <c s="64" r="CE407">
        <v>0.0</v>
      </c>
      <c s="64" r="CF407">
        <v>0.0</v>
      </c>
      <c s="64" r="CG407">
        <v>0.0</v>
      </c>
      <c s="64" r="CH407">
        <v>8.081633</v>
      </c>
      <c s="64" r="CI407">
        <v>56.571429</v>
      </c>
      <c s="64" r="CJ407">
        <v>4.040816</v>
      </c>
      <c s="64" r="CK407">
        <v>8.081633</v>
      </c>
      <c s="64" r="CL407">
        <v>20.204082</v>
      </c>
      <c s="64" r="CM407">
        <v>0.0</v>
      </c>
      <c s="64" r="CN407">
        <v>12.122449</v>
      </c>
      <c s="64" r="CO407">
        <v>8.081633</v>
      </c>
      <c s="64" r="CP407">
        <v>0.0</v>
      </c>
      <c s="64" r="CQ407">
        <v>4.040816</v>
      </c>
      <c s="64" r="CR407">
        <v>24.2448979999999</v>
      </c>
      <c s="64" r="CS407">
        <v>0.0</v>
      </c>
      <c s="64" r="CT407">
        <v>0.0</v>
      </c>
      <c s="64" r="CU407">
        <v>0.0</v>
      </c>
      <c s="64" r="CV407">
        <v>0.0</v>
      </c>
      <c s="64" r="CW407">
        <v>0.0</v>
      </c>
      <c s="64" r="CX407">
        <v>0.0</v>
      </c>
      <c s="64" r="CY407">
        <v>24.2448979999999</v>
      </c>
      <c s="64" r="CZ407">
        <v>0.0</v>
      </c>
    </row>
    <row customHeight="1" r="408" ht="15.0">
      <c t="s" s="62" r="A408">
        <v>4268</v>
      </c>
      <c t="s" s="62" r="B408">
        <v>4269</v>
      </c>
      <c t="s" s="62" r="C408">
        <v>4270</v>
      </c>
      <c t="s" s="62" r="D408">
        <v>4271</v>
      </c>
      <c t="s" s="62" r="E408">
        <v>4272</v>
      </c>
      <c t="s" s="62" r="F408">
        <v>4273</v>
      </c>
      <c t="s" s="63" r="G408">
        <v>4274</v>
      </c>
      <c t="s" s="62" r="H408">
        <v>4275</v>
      </c>
      <c s="64" r="I408">
        <v>144.0</v>
      </c>
      <c s="64" r="J408">
        <v>155.0</v>
      </c>
      <c s="64" r="K408">
        <v>145.0</v>
      </c>
      <c s="64" r="L408">
        <v>171.0</v>
      </c>
      <c s="64" r="M408">
        <v>169.0</v>
      </c>
      <c s="64" r="N408">
        <v>193.0</v>
      </c>
      <c s="64" r="O408">
        <v>6.16</v>
      </c>
      <c s="64" r="P408">
        <v>34.0</v>
      </c>
      <c s="64" r="Q408">
        <v>15.0</v>
      </c>
      <c s="64" r="R408">
        <v>29.0</v>
      </c>
      <c s="64" r="S408">
        <v>27.0</v>
      </c>
      <c s="64" r="T408">
        <v>21.0</v>
      </c>
      <c s="64" r="U408">
        <v>18.0</v>
      </c>
      <c s="64" r="V408">
        <v>24.0</v>
      </c>
      <c s="64" r="W408">
        <v>29.0</v>
      </c>
      <c s="64" r="X408">
        <v>34.0</v>
      </c>
      <c s="64" r="Y408">
        <v>23.0</v>
      </c>
      <c s="64" r="Z408">
        <v>29.0</v>
      </c>
      <c s="64" r="AA408">
        <v>16.0</v>
      </c>
      <c s="64" r="AB408">
        <v>63.0</v>
      </c>
      <c s="64" r="AC408">
        <v>15.0</v>
      </c>
      <c s="64" r="AD408">
        <v>6.0</v>
      </c>
      <c s="64" r="AE408">
        <v>15.0</v>
      </c>
      <c s="64" r="AF408">
        <v>15.0</v>
      </c>
      <c s="64" r="AG408">
        <v>7.0</v>
      </c>
      <c s="64" r="AH408">
        <v>5.0</v>
      </c>
      <c s="64" r="AI408">
        <v>0.0</v>
      </c>
      <c s="64" r="AJ408">
        <v>17.0</v>
      </c>
      <c s="64" r="AK408">
        <v>36.0</v>
      </c>
      <c s="64" r="AL408">
        <v>10.0</v>
      </c>
      <c s="64" r="AM408">
        <v>81.0</v>
      </c>
      <c s="64" r="AN408">
        <v>19.0</v>
      </c>
      <c s="64" r="AO408">
        <v>9.0</v>
      </c>
      <c s="64" r="AP408">
        <v>14.0</v>
      </c>
      <c s="64" r="AQ408">
        <v>12.0</v>
      </c>
      <c s="64" r="AR408">
        <v>14.0</v>
      </c>
      <c s="64" r="AS408">
        <v>12.0</v>
      </c>
      <c s="64" r="AT408">
        <v>1.0</v>
      </c>
      <c s="64" r="AU408">
        <v>21.0</v>
      </c>
      <c s="64" r="AV408">
        <v>35.0</v>
      </c>
      <c s="64" r="AW408">
        <v>25.0</v>
      </c>
      <c s="64" r="AX408">
        <v>112.0</v>
      </c>
      <c s="64" r="AY408">
        <v>24.0</v>
      </c>
      <c s="64" r="AZ408">
        <v>8.0</v>
      </c>
      <c s="64" r="BA408">
        <v>0.0</v>
      </c>
      <c s="64" r="BB408">
        <v>8.0</v>
      </c>
      <c s="64" r="BC408">
        <v>20.0</v>
      </c>
      <c s="64" r="BD408">
        <v>8.0</v>
      </c>
      <c s="64" r="BE408">
        <v>36.0</v>
      </c>
      <c s="64" r="BF408">
        <v>8.0</v>
      </c>
      <c s="64" r="BG408">
        <v>128.0</v>
      </c>
      <c s="64" r="BH408">
        <v>56.0</v>
      </c>
      <c s="64" r="BI408">
        <v>16.0</v>
      </c>
      <c s="64" r="BJ408">
        <v>8.0</v>
      </c>
      <c s="64" r="BK408">
        <v>0.0</v>
      </c>
      <c s="64" r="BL408">
        <v>4.0</v>
      </c>
      <c s="64" r="BM408">
        <v>4.0</v>
      </c>
      <c s="64" r="BN408">
        <v>8.0</v>
      </c>
      <c s="64" r="BO408">
        <v>12.0</v>
      </c>
      <c s="64" r="BP408">
        <v>4.0</v>
      </c>
      <c s="64" r="BQ408">
        <v>56.0</v>
      </c>
      <c s="64" r="BR408">
        <v>8.0</v>
      </c>
      <c s="64" r="BS408">
        <v>0.0</v>
      </c>
      <c s="64" r="BT408">
        <v>0.0</v>
      </c>
      <c s="64" r="BU408">
        <v>4.0</v>
      </c>
      <c s="64" r="BV408">
        <v>16.0</v>
      </c>
      <c s="64" r="BW408">
        <v>0.0</v>
      </c>
      <c s="64" r="BX408">
        <v>24.0</v>
      </c>
      <c s="64" r="BY408">
        <v>4.0</v>
      </c>
      <c s="64" r="BZ408">
        <v>12.0</v>
      </c>
      <c s="64" r="CA408">
        <v>0.0</v>
      </c>
      <c s="64" r="CB408">
        <v>0.0</v>
      </c>
      <c s="64" r="CC408">
        <v>0.0</v>
      </c>
      <c s="64" r="CD408">
        <v>0.0</v>
      </c>
      <c s="64" r="CE408">
        <v>4.0</v>
      </c>
      <c s="64" r="CF408">
        <v>0.0</v>
      </c>
      <c s="64" r="CG408">
        <v>0.0</v>
      </c>
      <c s="64" r="CH408">
        <v>8.0</v>
      </c>
      <c s="64" r="CI408">
        <v>64.0</v>
      </c>
      <c s="64" r="CJ408">
        <v>24.0</v>
      </c>
      <c s="64" r="CK408">
        <v>8.0</v>
      </c>
      <c s="64" r="CL408">
        <v>0.0</v>
      </c>
      <c s="64" r="CM408">
        <v>8.0</v>
      </c>
      <c s="64" r="CN408">
        <v>16.0</v>
      </c>
      <c s="64" r="CO408">
        <v>8.0</v>
      </c>
      <c s="64" r="CP408">
        <v>0.0</v>
      </c>
      <c s="64" r="CQ408">
        <v>0.0</v>
      </c>
      <c s="64" r="CR408">
        <v>36.0</v>
      </c>
      <c s="64" r="CS408">
        <v>0.0</v>
      </c>
      <c s="64" r="CT408">
        <v>0.0</v>
      </c>
      <c s="64" r="CU408">
        <v>0.0</v>
      </c>
      <c s="64" r="CV408">
        <v>0.0</v>
      </c>
      <c s="64" r="CW408">
        <v>0.0</v>
      </c>
      <c s="64" r="CX408">
        <v>0.0</v>
      </c>
      <c s="64" r="CY408">
        <v>36.0</v>
      </c>
      <c s="64" r="CZ408">
        <v>0.0</v>
      </c>
    </row>
    <row customHeight="1" r="409" ht="15.0">
      <c t="s" s="62" r="A409">
        <v>4276</v>
      </c>
      <c t="s" s="62" r="B409">
        <v>4277</v>
      </c>
      <c t="s" s="62" r="C409">
        <v>4278</v>
      </c>
      <c t="s" s="62" r="D409">
        <v>4279</v>
      </c>
      <c t="s" s="62" r="E409">
        <v>4280</v>
      </c>
      <c t="s" s="62" r="F409">
        <v>4281</v>
      </c>
      <c t="s" s="63" r="G409">
        <v>4282</v>
      </c>
      <c t="s" s="62" r="H409">
        <v>4283</v>
      </c>
      <c s="64" r="I409">
        <v>1187.0</v>
      </c>
      <c s="64" r="J409">
        <v>1086.0</v>
      </c>
      <c s="64" r="K409">
        <v>1020.0</v>
      </c>
      <c s="64" r="L409">
        <v>855.0</v>
      </c>
      <c s="64" r="M409">
        <v>764.0</v>
      </c>
      <c s="64" r="N409">
        <v>1003.0</v>
      </c>
      <c s="64" r="O409">
        <v>44.71</v>
      </c>
      <c s="64" r="P409">
        <v>217.0</v>
      </c>
      <c s="64" r="Q409">
        <v>162.0</v>
      </c>
      <c s="64" r="R409">
        <v>244.0</v>
      </c>
      <c s="64" r="S409">
        <v>251.0</v>
      </c>
      <c s="64" r="T409">
        <v>208.0</v>
      </c>
      <c s="64" r="U409">
        <v>105.0</v>
      </c>
      <c s="64" r="V409">
        <v>183.0</v>
      </c>
      <c s="64" r="W409">
        <v>181.0</v>
      </c>
      <c s="64" r="X409">
        <v>254.0</v>
      </c>
      <c s="64" r="Y409">
        <v>218.0</v>
      </c>
      <c s="64" r="Z409">
        <v>163.0</v>
      </c>
      <c s="64" r="AA409">
        <v>87.0</v>
      </c>
      <c s="64" r="AB409">
        <v>584.0</v>
      </c>
      <c s="64" r="AC409">
        <v>110.0</v>
      </c>
      <c s="64" r="AD409">
        <v>77.0</v>
      </c>
      <c s="64" r="AE409">
        <v>121.0</v>
      </c>
      <c s="64" r="AF409">
        <v>122.0</v>
      </c>
      <c s="64" r="AG409">
        <v>108.0</v>
      </c>
      <c s="64" r="AH409">
        <v>42.0</v>
      </c>
      <c s="64" r="AI409">
        <v>4.0</v>
      </c>
      <c s="64" r="AJ409">
        <v>145.0</v>
      </c>
      <c s="64" r="AK409">
        <v>337.0</v>
      </c>
      <c s="64" r="AL409">
        <v>102.0</v>
      </c>
      <c s="64" r="AM409">
        <v>603.0</v>
      </c>
      <c s="64" r="AN409">
        <v>107.0</v>
      </c>
      <c s="64" r="AO409">
        <v>85.0</v>
      </c>
      <c s="64" r="AP409">
        <v>123.0</v>
      </c>
      <c s="64" r="AQ409">
        <v>129.0</v>
      </c>
      <c s="64" r="AR409">
        <v>100.0</v>
      </c>
      <c s="64" r="AS409">
        <v>58.0</v>
      </c>
      <c s="64" r="AT409">
        <v>1.0</v>
      </c>
      <c s="64" r="AU409">
        <v>143.0</v>
      </c>
      <c s="64" r="AV409">
        <v>349.0</v>
      </c>
      <c s="64" r="AW409">
        <v>111.0</v>
      </c>
      <c s="64" r="AX409">
        <v>976.0</v>
      </c>
      <c s="64" r="AY409">
        <v>48.0</v>
      </c>
      <c s="64" r="AZ409">
        <v>40.0</v>
      </c>
      <c s="64" r="BA409">
        <v>32.0</v>
      </c>
      <c s="64" r="BB409">
        <v>68.0</v>
      </c>
      <c s="64" r="BC409">
        <v>192.0</v>
      </c>
      <c s="64" r="BD409">
        <v>180.0</v>
      </c>
      <c s="64" r="BE409">
        <v>280.0</v>
      </c>
      <c s="64" r="BF409">
        <v>136.0</v>
      </c>
      <c s="64" r="BG409">
        <v>876.0</v>
      </c>
      <c s="64" r="BH409">
        <v>488.0</v>
      </c>
      <c s="64" r="BI409">
        <v>36.0</v>
      </c>
      <c s="64" r="BJ409">
        <v>28.0</v>
      </c>
      <c s="64" r="BK409">
        <v>24.0</v>
      </c>
      <c s="64" r="BL409">
        <v>32.0</v>
      </c>
      <c s="64" r="BM409">
        <v>32.0</v>
      </c>
      <c s="64" r="BN409">
        <v>144.0</v>
      </c>
      <c s="64" r="BO409">
        <v>164.0</v>
      </c>
      <c s="64" r="BP409">
        <v>28.0</v>
      </c>
      <c s="64" r="BQ409">
        <v>488.0</v>
      </c>
      <c s="64" r="BR409">
        <v>12.0</v>
      </c>
      <c s="64" r="BS409">
        <v>12.0</v>
      </c>
      <c s="64" r="BT409">
        <v>8.0</v>
      </c>
      <c s="64" r="BU409">
        <v>36.0</v>
      </c>
      <c s="64" r="BV409">
        <v>160.0</v>
      </c>
      <c s="64" r="BW409">
        <v>36.0</v>
      </c>
      <c s="64" r="BX409">
        <v>116.0</v>
      </c>
      <c s="64" r="BY409">
        <v>108.0</v>
      </c>
      <c s="64" r="BZ409">
        <v>124.0</v>
      </c>
      <c s="64" r="CA409">
        <v>4.0</v>
      </c>
      <c s="64" r="CB409">
        <v>0.0</v>
      </c>
      <c s="64" r="CC409">
        <v>0.0</v>
      </c>
      <c s="64" r="CD409">
        <v>0.0</v>
      </c>
      <c s="64" r="CE409">
        <v>28.0</v>
      </c>
      <c s="64" r="CF409">
        <v>36.0</v>
      </c>
      <c s="64" r="CG409">
        <v>0.0</v>
      </c>
      <c s="64" r="CH409">
        <v>56.0</v>
      </c>
      <c s="64" r="CI409">
        <v>460.0</v>
      </c>
      <c s="64" r="CJ409">
        <v>28.0</v>
      </c>
      <c s="64" r="CK409">
        <v>32.0</v>
      </c>
      <c s="64" r="CL409">
        <v>28.0</v>
      </c>
      <c s="64" r="CM409">
        <v>60.0</v>
      </c>
      <c s="64" r="CN409">
        <v>136.0</v>
      </c>
      <c s="64" r="CO409">
        <v>124.0</v>
      </c>
      <c s="64" r="CP409">
        <v>0.0</v>
      </c>
      <c s="64" r="CQ409">
        <v>52.0</v>
      </c>
      <c s="64" r="CR409">
        <v>392.0</v>
      </c>
      <c s="64" r="CS409">
        <v>16.0</v>
      </c>
      <c s="64" r="CT409">
        <v>8.0</v>
      </c>
      <c s="64" r="CU409">
        <v>4.0</v>
      </c>
      <c s="64" r="CV409">
        <v>8.0</v>
      </c>
      <c s="64" r="CW409">
        <v>28.0</v>
      </c>
      <c s="64" r="CX409">
        <v>20.0</v>
      </c>
      <c s="64" r="CY409">
        <v>280.0</v>
      </c>
      <c s="64" r="CZ409">
        <v>28.0</v>
      </c>
    </row>
    <row customHeight="1" r="410" ht="15.0">
      <c t="s" s="62" r="A410">
        <v>4284</v>
      </c>
      <c t="s" s="62" r="B410">
        <v>4285</v>
      </c>
      <c t="s" s="62" r="C410">
        <v>4286</v>
      </c>
      <c t="s" s="62" r="D410">
        <v>4287</v>
      </c>
      <c t="s" s="62" r="E410">
        <v>4288</v>
      </c>
      <c t="s" s="62" r="F410">
        <v>4289</v>
      </c>
      <c t="s" s="63" r="G410">
        <v>4290</v>
      </c>
      <c t="s" s="62" r="H410">
        <v>4291</v>
      </c>
      <c s="64" r="I410">
        <v>2105.0</v>
      </c>
      <c s="64" r="J410">
        <v>1982.0</v>
      </c>
      <c s="64" r="K410">
        <v>1813.0</v>
      </c>
      <c s="64" r="L410">
        <v>1615.0</v>
      </c>
      <c s="64" r="M410">
        <v>1395.0</v>
      </c>
      <c s="64" r="N410">
        <v>1281.0</v>
      </c>
      <c s="64" r="O410">
        <v>11.76</v>
      </c>
      <c s="64" r="P410">
        <v>410.304849999999</v>
      </c>
      <c s="64" r="Q410">
        <v>309.187067</v>
      </c>
      <c s="64" r="R410">
        <v>468.642031999999</v>
      </c>
      <c s="64" r="S410">
        <v>457.946882</v>
      </c>
      <c s="64" r="T410">
        <v>302.381061999999</v>
      </c>
      <c s="64" r="U410">
        <v>156.538106</v>
      </c>
      <c s="64" r="V410">
        <v>387.0</v>
      </c>
      <c s="64" r="W410">
        <v>414.0</v>
      </c>
      <c s="64" r="X410">
        <v>432.0</v>
      </c>
      <c s="64" r="Y410">
        <v>383.0</v>
      </c>
      <c s="64" r="Z410">
        <v>260.0</v>
      </c>
      <c s="64" r="AA410">
        <v>106.0</v>
      </c>
      <c s="64" r="AB410">
        <v>1043.263279</v>
      </c>
      <c s="64" r="AC410">
        <v>208.069284</v>
      </c>
      <c s="64" r="AD410">
        <v>154.593533</v>
      </c>
      <c s="64" r="AE410">
        <v>228.487298</v>
      </c>
      <c s="64" r="AF410">
        <v>233.348729999999</v>
      </c>
      <c s="64" r="AG410">
        <v>147.787529</v>
      </c>
      <c s="64" r="AH410">
        <v>63.1986139999999</v>
      </c>
      <c s="64" r="AI410">
        <v>7.778291</v>
      </c>
      <c s="64" r="AJ410">
        <v>272.240185</v>
      </c>
      <c s="64" r="AK410">
        <v>617.401847999999</v>
      </c>
      <c s="64" r="AL410">
        <v>153.621247</v>
      </c>
      <c s="64" r="AM410">
        <v>1061.736721</v>
      </c>
      <c s="64" r="AN410">
        <v>202.235566</v>
      </c>
      <c s="64" r="AO410">
        <v>154.593533</v>
      </c>
      <c s="64" r="AP410">
        <v>240.154733999999</v>
      </c>
      <c s="64" r="AQ410">
        <v>224.598152</v>
      </c>
      <c s="64" r="AR410">
        <v>154.593533</v>
      </c>
      <c s="64" r="AS410">
        <v>76.810624</v>
      </c>
      <c s="64" r="AT410">
        <v>8.75057699999999</v>
      </c>
      <c s="64" r="AU410">
        <v>252.794456999999</v>
      </c>
      <c s="64" r="AV410">
        <v>635.875288999999</v>
      </c>
      <c s="64" r="AW410">
        <v>173.066975</v>
      </c>
      <c s="64" r="AX410">
        <v>1664.554273</v>
      </c>
      <c s="64" r="AY410">
        <v>23.334873</v>
      </c>
      <c s="64" r="AZ410">
        <v>77.78291</v>
      </c>
      <c s="64" r="BA410">
        <v>147.787529</v>
      </c>
      <c s="64" r="BB410">
        <v>338.355658</v>
      </c>
      <c s="64" r="BC410">
        <v>252.794456999999</v>
      </c>
      <c s="64" r="BD410">
        <v>186.678984</v>
      </c>
      <c s="64" r="BE410">
        <v>408.360277</v>
      </c>
      <c s="64" r="BF410">
        <v>229.459584</v>
      </c>
      <c s="64" r="BG410">
        <v>1551.0</v>
      </c>
      <c s="64" r="BH410">
        <v>843.944572999999</v>
      </c>
      <c s="64" r="BI410">
        <v>7.778291</v>
      </c>
      <c s="64" r="BJ410">
        <v>58.3371819999999</v>
      </c>
      <c s="64" r="BK410">
        <v>73.893764</v>
      </c>
      <c s="64" r="BL410">
        <v>155.56582</v>
      </c>
      <c s="64" r="BM410">
        <v>54.4480369999999</v>
      </c>
      <c s="64" r="BN410">
        <v>155.56582</v>
      </c>
      <c s="64" r="BO410">
        <v>225.570438999999</v>
      </c>
      <c s="64" r="BP410">
        <v>112.785219</v>
      </c>
      <c s="64" r="BQ410">
        <v>820.609699999999</v>
      </c>
      <c s="64" r="BR410">
        <v>15.556582</v>
      </c>
      <c s="64" r="BS410">
        <v>19.445727</v>
      </c>
      <c s="64" r="BT410">
        <v>73.893764</v>
      </c>
      <c s="64" r="BU410">
        <v>182.789838</v>
      </c>
      <c s="64" r="BV410">
        <v>198.346419999999</v>
      </c>
      <c s="64" r="BW410">
        <v>31.113164</v>
      </c>
      <c s="64" r="BX410">
        <v>182.789838</v>
      </c>
      <c s="64" r="BY410">
        <v>116.674364999999</v>
      </c>
      <c s="64" r="BZ410">
        <v>213.903001999999</v>
      </c>
      <c s="64" r="CA410">
        <v>3.889145</v>
      </c>
      <c s="64" r="CB410">
        <v>0.0</v>
      </c>
      <c s="64" r="CC410">
        <v>3.889145</v>
      </c>
      <c s="64" r="CD410">
        <v>15.556582</v>
      </c>
      <c s="64" r="CE410">
        <v>46.669746</v>
      </c>
      <c s="64" r="CF410">
        <v>15.556582</v>
      </c>
      <c s="64" r="CG410">
        <v>0.0</v>
      </c>
      <c s="64" r="CH410">
        <v>128.341801</v>
      </c>
      <c s="64" r="CI410">
        <v>871.168590999999</v>
      </c>
      <c s="64" r="CJ410">
        <v>7.778291</v>
      </c>
      <c s="64" r="CK410">
        <v>66.1154729999999</v>
      </c>
      <c s="64" r="CL410">
        <v>124.452656</v>
      </c>
      <c s="64" r="CM410">
        <v>272.240185</v>
      </c>
      <c s="64" r="CN410">
        <v>175.011547</v>
      </c>
      <c s="64" r="CO410">
        <v>147.787529</v>
      </c>
      <c s="64" r="CP410">
        <v>3.889145</v>
      </c>
      <c s="64" r="CQ410">
        <v>73.893764</v>
      </c>
      <c s="64" r="CR410">
        <v>579.482678999999</v>
      </c>
      <c s="64" r="CS410">
        <v>11.667436</v>
      </c>
      <c s="64" r="CT410">
        <v>11.667436</v>
      </c>
      <c s="64" r="CU410">
        <v>19.445727</v>
      </c>
      <c s="64" r="CV410">
        <v>50.558891</v>
      </c>
      <c s="64" r="CW410">
        <v>31.113164</v>
      </c>
      <c s="64" r="CX410">
        <v>23.334873</v>
      </c>
      <c s="64" r="CY410">
        <v>404.471132</v>
      </c>
      <c s="64" r="CZ410">
        <v>27.224018</v>
      </c>
    </row>
    <row customHeight="1" r="411" ht="15.0">
      <c t="s" s="62" r="A411">
        <v>4292</v>
      </c>
      <c t="s" s="62" r="B411">
        <v>4293</v>
      </c>
      <c t="s" s="62" r="C411">
        <v>4294</v>
      </c>
      <c t="s" s="62" r="D411">
        <v>4295</v>
      </c>
      <c t="s" s="62" r="E411">
        <v>4296</v>
      </c>
      <c t="s" s="62" r="F411">
        <v>4297</v>
      </c>
      <c t="s" s="63" r="G411">
        <v>4298</v>
      </c>
      <c t="s" s="62" r="H411">
        <v>4299</v>
      </c>
      <c s="64" r="I411">
        <v>367.0</v>
      </c>
      <c s="64" r="J411">
        <v>339.0</v>
      </c>
      <c s="64" r="K411">
        <v>314.0</v>
      </c>
      <c s="64" r="L411">
        <v>303.0</v>
      </c>
      <c s="64" r="M411">
        <v>340.0</v>
      </c>
      <c s="64" r="N411">
        <v>374.0</v>
      </c>
      <c s="64" r="O411">
        <v>4.28</v>
      </c>
      <c s="64" r="P411">
        <v>80.28125</v>
      </c>
      <c s="64" r="Q411">
        <v>53.520833</v>
      </c>
      <c s="64" r="R411">
        <v>89.838542</v>
      </c>
      <c s="64" r="S411">
        <v>73.5911459999999</v>
      </c>
      <c s="64" r="T411">
        <v>44.919271</v>
      </c>
      <c s="64" r="U411">
        <v>24.848958</v>
      </c>
      <c s="64" r="V411">
        <v>68.0</v>
      </c>
      <c s="64" r="W411">
        <v>56.0</v>
      </c>
      <c s="64" r="X411">
        <v>80.0</v>
      </c>
      <c s="64" r="Y411">
        <v>60.0</v>
      </c>
      <c s="64" r="Z411">
        <v>46.0</v>
      </c>
      <c s="64" r="AA411">
        <v>29.0</v>
      </c>
      <c s="64" r="AB411">
        <v>188.278646</v>
      </c>
      <c s="64" r="AC411">
        <v>43.0078129999999</v>
      </c>
      <c s="64" r="AD411">
        <v>23.893229</v>
      </c>
      <c s="64" r="AE411">
        <v>48.7421879999999</v>
      </c>
      <c s="64" r="AF411">
        <v>39.184896</v>
      </c>
      <c s="64" r="AG411">
        <v>21.9817709999999</v>
      </c>
      <c s="64" r="AH411">
        <v>8.601563</v>
      </c>
      <c s="64" r="AI411">
        <v>2.867188</v>
      </c>
      <c s="64" r="AJ411">
        <v>48.7421879999999</v>
      </c>
      <c s="64" r="AK411">
        <v>119.466145999999</v>
      </c>
      <c s="64" r="AL411">
        <v>20.0703129999999</v>
      </c>
      <c s="64" r="AM411">
        <v>178.721353999999</v>
      </c>
      <c s="64" r="AN411">
        <v>37.2734379999999</v>
      </c>
      <c s="64" r="AO411">
        <v>29.627604</v>
      </c>
      <c s="64" r="AP411">
        <v>41.0963539999999</v>
      </c>
      <c s="64" r="AQ411">
        <v>34.40625</v>
      </c>
      <c s="64" r="AR411">
        <v>22.9375</v>
      </c>
      <c s="64" r="AS411">
        <v>12.424479</v>
      </c>
      <c s="64" r="AT411">
        <v>0.955729</v>
      </c>
      <c s="64" r="AU411">
        <v>44.919271</v>
      </c>
      <c s="64" r="AV411">
        <v>110.864583</v>
      </c>
      <c s="64" r="AW411">
        <v>22.9375</v>
      </c>
      <c s="64" r="AX411">
        <v>282.895832999999</v>
      </c>
      <c s="64" r="AY411">
        <v>15.291667</v>
      </c>
      <c s="64" r="AZ411">
        <v>26.760417</v>
      </c>
      <c s="64" r="BA411">
        <v>7.64583299999999</v>
      </c>
      <c s="64" r="BB411">
        <v>49.6979169999999</v>
      </c>
      <c s="64" r="BC411">
        <v>34.40625</v>
      </c>
      <c s="64" r="BD411">
        <v>53.520833</v>
      </c>
      <c s="64" r="BE411">
        <v>72.635417</v>
      </c>
      <c s="64" r="BF411">
        <v>22.9375</v>
      </c>
      <c s="64" r="BG411">
        <v>252.0</v>
      </c>
      <c s="64" r="BH411">
        <v>149.09375</v>
      </c>
      <c s="64" r="BI411">
        <v>7.64583299999999</v>
      </c>
      <c s="64" r="BJ411">
        <v>19.114583</v>
      </c>
      <c s="64" r="BK411">
        <v>3.82291699999999</v>
      </c>
      <c s="64" r="BL411">
        <v>26.760417</v>
      </c>
      <c s="64" r="BM411">
        <v>0.0</v>
      </c>
      <c s="64" r="BN411">
        <v>38.2291669999999</v>
      </c>
      <c s="64" r="BO411">
        <v>38.2291669999999</v>
      </c>
      <c s="64" r="BP411">
        <v>15.291667</v>
      </c>
      <c s="64" r="BQ411">
        <v>133.802083</v>
      </c>
      <c s="64" r="BR411">
        <v>7.64583299999999</v>
      </c>
      <c s="64" r="BS411">
        <v>7.64583299999999</v>
      </c>
      <c s="64" r="BT411">
        <v>3.82291699999999</v>
      </c>
      <c s="64" r="BU411">
        <v>22.9375</v>
      </c>
      <c s="64" r="BV411">
        <v>34.40625</v>
      </c>
      <c s="64" r="BW411">
        <v>15.291667</v>
      </c>
      <c s="64" r="BX411">
        <v>34.40625</v>
      </c>
      <c s="64" r="BY411">
        <v>7.64583299999999</v>
      </c>
      <c s="64" r="BZ411">
        <v>30.583333</v>
      </c>
      <c s="64" r="CA411">
        <v>0.0</v>
      </c>
      <c s="64" r="CB411">
        <v>0.0</v>
      </c>
      <c s="64" r="CC411">
        <v>0.0</v>
      </c>
      <c s="64" r="CD411">
        <v>0.0</v>
      </c>
      <c s="64" r="CE411">
        <v>7.64583299999999</v>
      </c>
      <c s="64" r="CF411">
        <v>15.291667</v>
      </c>
      <c s="64" r="CG411">
        <v>0.0</v>
      </c>
      <c s="64" r="CH411">
        <v>7.64583299999999</v>
      </c>
      <c s="64" r="CI411">
        <v>160.5625</v>
      </c>
      <c s="64" r="CJ411">
        <v>15.291667</v>
      </c>
      <c s="64" r="CK411">
        <v>19.114583</v>
      </c>
      <c s="64" r="CL411">
        <v>7.64583299999999</v>
      </c>
      <c s="64" r="CM411">
        <v>49.6979169999999</v>
      </c>
      <c s="64" r="CN411">
        <v>26.760417</v>
      </c>
      <c s="64" r="CO411">
        <v>34.40625</v>
      </c>
      <c s="64" r="CP411">
        <v>0.0</v>
      </c>
      <c s="64" r="CQ411">
        <v>7.64583299999999</v>
      </c>
      <c s="64" r="CR411">
        <v>91.75</v>
      </c>
      <c s="64" r="CS411">
        <v>0.0</v>
      </c>
      <c s="64" r="CT411">
        <v>7.64583299999999</v>
      </c>
      <c s="64" r="CU411">
        <v>0.0</v>
      </c>
      <c s="64" r="CV411">
        <v>0.0</v>
      </c>
      <c s="64" r="CW411">
        <v>0.0</v>
      </c>
      <c s="64" r="CX411">
        <v>3.82291699999999</v>
      </c>
      <c s="64" r="CY411">
        <v>72.635417</v>
      </c>
      <c s="64" r="CZ411">
        <v>7.64583299999999</v>
      </c>
    </row>
    <row customHeight="1" r="412" ht="15.0">
      <c t="s" s="62" r="A412">
        <v>4300</v>
      </c>
      <c t="s" s="62" r="B412">
        <v>4301</v>
      </c>
      <c t="s" s="62" r="C412">
        <v>4302</v>
      </c>
      <c t="s" s="62" r="D412">
        <v>4303</v>
      </c>
      <c t="s" s="62" r="E412">
        <v>4304</v>
      </c>
      <c t="s" s="62" r="F412">
        <v>4305</v>
      </c>
      <c t="s" s="63" r="G412">
        <v>4306</v>
      </c>
      <c t="s" s="62" r="H412">
        <v>4307</v>
      </c>
      <c s="64" r="I412">
        <v>1568.0</v>
      </c>
      <c s="64" r="J412">
        <v>1219.0</v>
      </c>
      <c s="64" r="K412">
        <v>1204.0</v>
      </c>
      <c s="64" r="L412">
        <v>1026.0</v>
      </c>
      <c s="64" r="M412">
        <v>903.0</v>
      </c>
      <c s="64" r="N412">
        <v>808.0</v>
      </c>
      <c s="64" r="O412">
        <v>5.58</v>
      </c>
      <c s="64" r="P412">
        <v>331.0</v>
      </c>
      <c s="64" r="Q412">
        <v>284.0</v>
      </c>
      <c s="64" r="R412">
        <v>358.0</v>
      </c>
      <c s="64" r="S412">
        <v>331.0</v>
      </c>
      <c s="64" r="T412">
        <v>183.0</v>
      </c>
      <c s="64" r="U412">
        <v>81.0</v>
      </c>
      <c s="64" r="V412">
        <v>244.0</v>
      </c>
      <c s="64" r="W412">
        <v>213.0</v>
      </c>
      <c s="64" r="X412">
        <v>298.0</v>
      </c>
      <c s="64" r="Y412">
        <v>251.0</v>
      </c>
      <c s="64" r="Z412">
        <v>147.0</v>
      </c>
      <c s="64" r="AA412">
        <v>66.0</v>
      </c>
      <c s="64" r="AB412">
        <v>757.0</v>
      </c>
      <c s="64" r="AC412">
        <v>170.0</v>
      </c>
      <c s="64" r="AD412">
        <v>119.0</v>
      </c>
      <c s="64" r="AE412">
        <v>181.0</v>
      </c>
      <c s="64" r="AF412">
        <v>169.0</v>
      </c>
      <c s="64" r="AG412">
        <v>89.0</v>
      </c>
      <c s="64" r="AH412">
        <v>28.0</v>
      </c>
      <c s="64" r="AI412">
        <v>1.0</v>
      </c>
      <c s="64" r="AJ412">
        <v>212.0</v>
      </c>
      <c s="64" r="AK412">
        <v>475.0</v>
      </c>
      <c s="64" r="AL412">
        <v>70.0</v>
      </c>
      <c s="64" r="AM412">
        <v>811.0</v>
      </c>
      <c s="64" r="AN412">
        <v>161.0</v>
      </c>
      <c s="64" r="AO412">
        <v>165.0</v>
      </c>
      <c s="64" r="AP412">
        <v>177.0</v>
      </c>
      <c s="64" r="AQ412">
        <v>162.0</v>
      </c>
      <c s="64" r="AR412">
        <v>94.0</v>
      </c>
      <c s="64" r="AS412">
        <v>46.0</v>
      </c>
      <c s="64" r="AT412">
        <v>6.0</v>
      </c>
      <c s="64" r="AU412">
        <v>207.0</v>
      </c>
      <c s="64" r="AV412">
        <v>503.0</v>
      </c>
      <c s="64" r="AW412">
        <v>101.0</v>
      </c>
      <c s="64" r="AX412">
        <v>1236.0</v>
      </c>
      <c s="64" r="AY412">
        <v>4.0</v>
      </c>
      <c s="64" r="AZ412">
        <v>48.0</v>
      </c>
      <c s="64" r="BA412">
        <v>84.0</v>
      </c>
      <c s="64" r="BB412">
        <v>212.0</v>
      </c>
      <c s="64" r="BC412">
        <v>260.0</v>
      </c>
      <c s="64" r="BD412">
        <v>184.0</v>
      </c>
      <c s="64" r="BE412">
        <v>256.0</v>
      </c>
      <c s="64" r="BF412">
        <v>188.0</v>
      </c>
      <c s="64" r="BG412">
        <v>968.0</v>
      </c>
      <c s="64" r="BH412">
        <v>604.0</v>
      </c>
      <c s="64" r="BI412">
        <v>4.0</v>
      </c>
      <c s="64" r="BJ412">
        <v>32.0</v>
      </c>
      <c s="64" r="BK412">
        <v>44.0</v>
      </c>
      <c s="64" r="BL412">
        <v>132.0</v>
      </c>
      <c s="64" r="BM412">
        <v>48.0</v>
      </c>
      <c s="64" r="BN412">
        <v>144.0</v>
      </c>
      <c s="64" r="BO412">
        <v>128.0</v>
      </c>
      <c s="64" r="BP412">
        <v>72.0</v>
      </c>
      <c s="64" r="BQ412">
        <v>632.0</v>
      </c>
      <c s="64" r="BR412">
        <v>0.0</v>
      </c>
      <c s="64" r="BS412">
        <v>16.0</v>
      </c>
      <c s="64" r="BT412">
        <v>40.0</v>
      </c>
      <c s="64" r="BU412">
        <v>80.0</v>
      </c>
      <c s="64" r="BV412">
        <v>212.0</v>
      </c>
      <c s="64" r="BW412">
        <v>40.0</v>
      </c>
      <c s="64" r="BX412">
        <v>128.0</v>
      </c>
      <c s="64" r="BY412">
        <v>116.0</v>
      </c>
      <c s="64" r="BZ412">
        <v>204.0</v>
      </c>
      <c s="64" r="CA412">
        <v>0.0</v>
      </c>
      <c s="64" r="CB412">
        <v>0.0</v>
      </c>
      <c s="64" r="CC412">
        <v>4.0</v>
      </c>
      <c s="64" r="CD412">
        <v>12.0</v>
      </c>
      <c s="64" r="CE412">
        <v>48.0</v>
      </c>
      <c s="64" r="CF412">
        <v>32.0</v>
      </c>
      <c s="64" r="CG412">
        <v>0.0</v>
      </c>
      <c s="64" r="CH412">
        <v>108.0</v>
      </c>
      <c s="64" r="CI412">
        <v>656.0</v>
      </c>
      <c s="64" r="CJ412">
        <v>4.0</v>
      </c>
      <c s="64" r="CK412">
        <v>32.0</v>
      </c>
      <c s="64" r="CL412">
        <v>68.0</v>
      </c>
      <c s="64" r="CM412">
        <v>188.0</v>
      </c>
      <c s="64" r="CN412">
        <v>192.0</v>
      </c>
      <c s="64" r="CO412">
        <v>132.0</v>
      </c>
      <c s="64" r="CP412">
        <v>4.0</v>
      </c>
      <c s="64" r="CQ412">
        <v>36.0</v>
      </c>
      <c s="64" r="CR412">
        <v>376.0</v>
      </c>
      <c s="64" r="CS412">
        <v>0.0</v>
      </c>
      <c s="64" r="CT412">
        <v>16.0</v>
      </c>
      <c s="64" r="CU412">
        <v>12.0</v>
      </c>
      <c s="64" r="CV412">
        <v>12.0</v>
      </c>
      <c s="64" r="CW412">
        <v>20.0</v>
      </c>
      <c s="64" r="CX412">
        <v>20.0</v>
      </c>
      <c s="64" r="CY412">
        <v>252.0</v>
      </c>
      <c s="64" r="CZ412">
        <v>44.0</v>
      </c>
    </row>
    <row customHeight="1" r="413" ht="15.0">
      <c t="s" s="62" r="A413">
        <v>4308</v>
      </c>
      <c t="s" s="62" r="B413">
        <v>4309</v>
      </c>
      <c t="s" s="62" r="C413">
        <v>4310</v>
      </c>
      <c t="s" s="62" r="D413">
        <v>4311</v>
      </c>
      <c t="s" s="62" r="E413">
        <v>4312</v>
      </c>
      <c t="s" s="62" r="F413">
        <v>4313</v>
      </c>
      <c t="s" s="63" r="G413">
        <v>4314</v>
      </c>
      <c t="s" s="62" r="H413">
        <v>4315</v>
      </c>
      <c s="64" r="I413">
        <v>956.0</v>
      </c>
      <c s="64" r="J413">
        <v>791.0</v>
      </c>
      <c s="64" r="K413">
        <v>658.0</v>
      </c>
      <c s="64" r="L413">
        <v>640.0</v>
      </c>
      <c s="64" r="M413">
        <v>564.0</v>
      </c>
      <c s="64" r="N413">
        <v>615.0</v>
      </c>
      <c s="64" r="O413">
        <v>11.94</v>
      </c>
      <c s="64" r="P413">
        <v>178.731072</v>
      </c>
      <c s="64" r="Q413">
        <v>136.270098999999</v>
      </c>
      <c s="64" r="R413">
        <v>212.304865</v>
      </c>
      <c s="64" r="S413">
        <v>182.693146</v>
      </c>
      <c s="64" r="T413">
        <v>129.370064</v>
      </c>
      <c s="64" r="U413">
        <v>116.630753</v>
      </c>
      <c s="64" r="V413">
        <v>156.0</v>
      </c>
      <c s="64" r="W413">
        <v>115.0</v>
      </c>
      <c s="64" r="X413">
        <v>170.0</v>
      </c>
      <c s="64" r="Y413">
        <v>124.0</v>
      </c>
      <c s="64" r="Z413">
        <v>160.0</v>
      </c>
      <c s="64" r="AA413">
        <v>66.0</v>
      </c>
      <c s="64" r="AB413">
        <v>468.070382999999</v>
      </c>
      <c s="64" r="AC413">
        <v>93.809126</v>
      </c>
      <c s="64" r="AD413">
        <v>68.13505</v>
      </c>
      <c s="64" r="AE413">
        <v>111.583487</v>
      </c>
      <c s="64" r="AF413">
        <v>83.934481</v>
      </c>
      <c s="64" r="AG413">
        <v>63.197727</v>
      </c>
      <c s="64" r="AH413">
        <v>45.4355819999999</v>
      </c>
      <c s="64" r="AI413">
        <v>1.97492899999999</v>
      </c>
      <c s="64" r="AJ413">
        <v>119.483203</v>
      </c>
      <c s="64" r="AK413">
        <v>276.490056999999</v>
      </c>
      <c s="64" r="AL413">
        <v>72.0971239999999</v>
      </c>
      <c s="64" r="AM413">
        <v>487.929617</v>
      </c>
      <c s="64" r="AN413">
        <v>84.921946</v>
      </c>
      <c s="64" r="AO413">
        <v>68.13505</v>
      </c>
      <c s="64" r="AP413">
        <v>100.721378</v>
      </c>
      <c s="64" r="AQ413">
        <v>98.7586649999999</v>
      </c>
      <c s="64" r="AR413">
        <v>66.1723369999999</v>
      </c>
      <c s="64" r="AS413">
        <v>65.270384</v>
      </c>
      <c s="64" r="AT413">
        <v>3.94985799999999</v>
      </c>
      <c s="64" r="AU413">
        <v>107.633629</v>
      </c>
      <c s="64" r="AV413">
        <v>269.590020999999</v>
      </c>
      <c s="64" r="AW413">
        <v>110.705966</v>
      </c>
      <c s="64" r="AX413">
        <v>794.019176</v>
      </c>
      <c s="64" r="AY413">
        <v>15.7994319999999</v>
      </c>
      <c s="64" r="AZ413">
        <v>43.4484369999999</v>
      </c>
      <c s="64" r="BA413">
        <v>11.849574</v>
      </c>
      <c s="64" r="BB413">
        <v>31.5988639999999</v>
      </c>
      <c s="64" r="BC413">
        <v>150.094602</v>
      </c>
      <c s="64" r="BD413">
        <v>185.643324</v>
      </c>
      <c s="64" r="BE413">
        <v>256.789630999999</v>
      </c>
      <c s="64" r="BF413">
        <v>98.7953129999999</v>
      </c>
      <c s="64" r="BG413">
        <v>648.0</v>
      </c>
      <c s="64" r="BH413">
        <v>394.985795</v>
      </c>
      <c s="64" r="BI413">
        <v>11.849574</v>
      </c>
      <c s="64" r="BJ413">
        <v>35.5487219999999</v>
      </c>
      <c s="64" r="BK413">
        <v>11.849574</v>
      </c>
      <c s="64" r="BL413">
        <v>11.849574</v>
      </c>
      <c s="64" r="BM413">
        <v>15.7994319999999</v>
      </c>
      <c s="64" r="BN413">
        <v>157.994317999999</v>
      </c>
      <c s="64" r="BO413">
        <v>110.596023</v>
      </c>
      <c s="64" r="BP413">
        <v>39.4985799999999</v>
      </c>
      <c s="64" r="BQ413">
        <v>399.033381</v>
      </c>
      <c s="64" r="BR413">
        <v>3.94985799999999</v>
      </c>
      <c s="64" r="BS413">
        <v>7.89971599999999</v>
      </c>
      <c s="64" r="BT413">
        <v>0.0</v>
      </c>
      <c s="64" r="BU413">
        <v>19.7492899999999</v>
      </c>
      <c s="64" r="BV413">
        <v>134.29517</v>
      </c>
      <c s="64" r="BW413">
        <v>27.649006</v>
      </c>
      <c s="64" r="BX413">
        <v>146.193608</v>
      </c>
      <c s="64" r="BY413">
        <v>59.296733</v>
      </c>
      <c s="64" r="BZ413">
        <v>94.796591</v>
      </c>
      <c s="64" r="CA413">
        <v>3.94985799999999</v>
      </c>
      <c s="64" r="CB413">
        <v>0.0</v>
      </c>
      <c s="64" r="CC413">
        <v>0.0</v>
      </c>
      <c s="64" r="CD413">
        <v>0.0</v>
      </c>
      <c s="64" r="CE413">
        <v>11.849574</v>
      </c>
      <c s="64" r="CF413">
        <v>31.5988639999999</v>
      </c>
      <c s="64" r="CG413">
        <v>0.0</v>
      </c>
      <c s="64" r="CH413">
        <v>47.3982949999999</v>
      </c>
      <c s="64" r="CI413">
        <v>367.33679</v>
      </c>
      <c s="64" r="CJ413">
        <v>11.849574</v>
      </c>
      <c s="64" r="CK413">
        <v>39.4985799999999</v>
      </c>
      <c s="64" r="CL413">
        <v>11.849574</v>
      </c>
      <c s="64" r="CM413">
        <v>27.649006</v>
      </c>
      <c s="64" r="CN413">
        <v>110.596023</v>
      </c>
      <c s="64" r="CO413">
        <v>146.144744</v>
      </c>
      <c s="64" r="CP413">
        <v>0.0</v>
      </c>
      <c s="64" r="CQ413">
        <v>19.7492899999999</v>
      </c>
      <c s="64" r="CR413">
        <v>331.885796</v>
      </c>
      <c s="64" r="CS413">
        <v>0.0</v>
      </c>
      <c s="64" r="CT413">
        <v>3.94985799999999</v>
      </c>
      <c s="64" r="CU413">
        <v>0.0</v>
      </c>
      <c s="64" r="CV413">
        <v>3.94985799999999</v>
      </c>
      <c s="64" r="CW413">
        <v>27.649006</v>
      </c>
      <c s="64" r="CX413">
        <v>7.89971599999999</v>
      </c>
      <c s="64" r="CY413">
        <v>256.789630999999</v>
      </c>
      <c s="64" r="CZ413">
        <v>31.647727</v>
      </c>
    </row>
    <row customHeight="1" r="414" ht="15.0">
      <c t="s" s="62" r="A414">
        <v>4316</v>
      </c>
      <c t="s" s="62" r="B414">
        <v>4317</v>
      </c>
      <c t="s" s="62" r="C414">
        <v>4318</v>
      </c>
      <c t="s" s="62" r="D414">
        <v>4319</v>
      </c>
      <c t="s" s="62" r="E414">
        <v>4320</v>
      </c>
      <c t="s" s="62" r="F414">
        <v>4321</v>
      </c>
      <c t="s" s="63" r="G414">
        <v>4322</v>
      </c>
      <c t="s" s="62" r="H414">
        <v>4323</v>
      </c>
      <c s="64" r="I414">
        <v>2648.0</v>
      </c>
      <c s="64" r="J414">
        <v>1781.0</v>
      </c>
      <c s="64" r="K414">
        <v>1608.0</v>
      </c>
      <c s="64" r="L414">
        <v>1436.0</v>
      </c>
      <c s="64" r="M414">
        <v>1107.0</v>
      </c>
      <c s="64" r="N414">
        <v>1052.0</v>
      </c>
      <c s="64" r="O414">
        <v>127.87</v>
      </c>
      <c s="64" r="P414">
        <v>639.172414</v>
      </c>
      <c s="64" r="Q414">
        <v>383.291098999999</v>
      </c>
      <c s="64" r="R414">
        <v>751.717722999999</v>
      </c>
      <c s="64" r="S414">
        <v>489.465917999999</v>
      </c>
      <c s="64" r="T414">
        <v>273.931034</v>
      </c>
      <c s="64" r="U414">
        <v>110.421812</v>
      </c>
      <c s="64" r="V414">
        <v>358.0</v>
      </c>
      <c s="64" r="W414">
        <v>338.0</v>
      </c>
      <c s="64" r="X414">
        <v>454.0</v>
      </c>
      <c s="64" r="Y414">
        <v>369.0</v>
      </c>
      <c s="64" r="Z414">
        <v>173.0</v>
      </c>
      <c s="64" r="AA414">
        <v>89.0</v>
      </c>
      <c s="64" r="AB414">
        <v>1354.790698</v>
      </c>
      <c s="64" r="AC414">
        <v>342.944666999999</v>
      </c>
      <c s="64" r="AD414">
        <v>203.855653999999</v>
      </c>
      <c s="64" r="AE414">
        <v>365.241378999999</v>
      </c>
      <c s="64" r="AF414">
        <v>259.066559999999</v>
      </c>
      <c s="64" r="AG414">
        <v>139.089013999999</v>
      </c>
      <c s="64" r="AH414">
        <v>42.469928</v>
      </c>
      <c s="64" r="AI414">
        <v>2.12349599999999</v>
      </c>
      <c s="64" r="AJ414">
        <v>407.711306999999</v>
      </c>
      <c s="64" r="AK414">
        <v>832.410584999999</v>
      </c>
      <c s="64" r="AL414">
        <v>114.668805</v>
      </c>
      <c s="64" r="AM414">
        <v>1293.209302</v>
      </c>
      <c s="64" r="AN414">
        <v>296.227747</v>
      </c>
      <c s="64" r="AO414">
        <v>179.435444999999</v>
      </c>
      <c s="64" r="AP414">
        <v>386.476342999999</v>
      </c>
      <c s="64" r="AQ414">
        <v>230.399358</v>
      </c>
      <c s="64" r="AR414">
        <v>134.842020999999</v>
      </c>
      <c s="64" r="AS414">
        <v>57.334403</v>
      </c>
      <c s="64" r="AT414">
        <v>8.49398599999999</v>
      </c>
      <c s="64" r="AU414">
        <v>346.129911999999</v>
      </c>
      <c s="64" r="AV414">
        <v>815.422613999999</v>
      </c>
      <c s="64" r="AW414">
        <v>131.656776</v>
      </c>
      <c s="64" r="AX414">
        <v>2021.568565</v>
      </c>
      <c s="64" r="AY414">
        <v>25.481957</v>
      </c>
      <c s="64" r="AZ414">
        <v>63.704892</v>
      </c>
      <c s="64" r="BA414">
        <v>101.927826999999</v>
      </c>
      <c s="64" r="BB414">
        <v>424.699277999999</v>
      </c>
      <c s="64" r="BC414">
        <v>420.452285</v>
      </c>
      <c s="64" r="BD414">
        <v>360.994387</v>
      </c>
      <c s="64" r="BE414">
        <v>331.265437</v>
      </c>
      <c s="64" r="BF414">
        <v>293.042502</v>
      </c>
      <c s="64" r="BG414">
        <v>1384.0</v>
      </c>
      <c s="64" r="BH414">
        <v>1044.760225</v>
      </c>
      <c s="64" r="BI414">
        <v>21.234964</v>
      </c>
      <c s="64" r="BJ414">
        <v>46.7169209999999</v>
      </c>
      <c s="64" r="BK414">
        <v>97.680834</v>
      </c>
      <c s="64" r="BL414">
        <v>174.126703999999</v>
      </c>
      <c s="64" r="BM414">
        <v>93.433841</v>
      </c>
      <c s="64" r="BN414">
        <v>310.030472999999</v>
      </c>
      <c s="64" r="BO414">
        <v>191.114675</v>
      </c>
      <c s="64" r="BP414">
        <v>110.421812</v>
      </c>
      <c s="64" r="BQ414">
        <v>976.80834</v>
      </c>
      <c s="64" r="BR414">
        <v>4.24699299999999</v>
      </c>
      <c s="64" r="BS414">
        <v>16.987971</v>
      </c>
      <c s="64" r="BT414">
        <v>4.24699299999999</v>
      </c>
      <c s="64" r="BU414">
        <v>250.572574</v>
      </c>
      <c s="64" r="BV414">
        <v>327.018443999999</v>
      </c>
      <c s="64" r="BW414">
        <v>50.9639129999999</v>
      </c>
      <c s="64" r="BX414">
        <v>140.150761999999</v>
      </c>
      <c s="64" r="BY414">
        <v>182.62069</v>
      </c>
      <c s="64" r="BZ414">
        <v>276.054531</v>
      </c>
      <c s="64" r="CA414">
        <v>0.0</v>
      </c>
      <c s="64" r="CB414">
        <v>0.0</v>
      </c>
      <c s="64" r="CC414">
        <v>4.24699299999999</v>
      </c>
      <c s="64" r="CD414">
        <v>21.234964</v>
      </c>
      <c s="64" r="CE414">
        <v>33.975942</v>
      </c>
      <c s="64" r="CF414">
        <v>72.1988769999999</v>
      </c>
      <c s="64" r="CG414">
        <v>0.0</v>
      </c>
      <c s="64" r="CH414">
        <v>144.397754999999</v>
      </c>
      <c s="64" r="CI414">
        <v>1223.133921</v>
      </c>
      <c s="64" r="CJ414">
        <v>16.987971</v>
      </c>
      <c s="64" r="CK414">
        <v>59.4578989999999</v>
      </c>
      <c s="64" r="CL414">
        <v>72.1988769999999</v>
      </c>
      <c s="64" r="CM414">
        <v>377.982357999999</v>
      </c>
      <c s="64" r="CN414">
        <v>356.747393999999</v>
      </c>
      <c s="64" r="CO414">
        <v>263.313553</v>
      </c>
      <c s="64" r="CP414">
        <v>8.49398599999999</v>
      </c>
      <c s="64" r="CQ414">
        <v>67.951885</v>
      </c>
      <c s="64" r="CR414">
        <v>522.380112</v>
      </c>
      <c s="64" r="CS414">
        <v>8.49398599999999</v>
      </c>
      <c s="64" r="CT414">
        <v>4.24699299999999</v>
      </c>
      <c s="64" r="CU414">
        <v>25.481957</v>
      </c>
      <c s="64" r="CV414">
        <v>25.481957</v>
      </c>
      <c s="64" r="CW414">
        <v>29.728949</v>
      </c>
      <c s="64" r="CX414">
        <v>25.481957</v>
      </c>
      <c s="64" r="CY414">
        <v>322.771451</v>
      </c>
      <c s="64" r="CZ414">
        <v>80.692863</v>
      </c>
    </row>
    <row customHeight="1" r="415" ht="15.0">
      <c t="s" s="62" r="A415">
        <v>4324</v>
      </c>
      <c t="s" s="62" r="B415">
        <v>4325</v>
      </c>
      <c t="s" s="62" r="C415">
        <v>4326</v>
      </c>
      <c t="s" s="62" r="D415">
        <v>4327</v>
      </c>
      <c t="s" s="62" r="E415">
        <v>4328</v>
      </c>
      <c t="s" s="62" r="F415">
        <v>4329</v>
      </c>
      <c t="s" s="63" r="G415">
        <v>4330</v>
      </c>
      <c t="s" s="62" r="H415">
        <v>4331</v>
      </c>
      <c s="64" r="I415">
        <v>377.0</v>
      </c>
      <c s="64" r="J415">
        <v>305.0</v>
      </c>
      <c s="64" r="K415">
        <v>291.0</v>
      </c>
      <c s="64" r="L415">
        <v>271.0</v>
      </c>
      <c s="64" r="M415">
        <v>296.0</v>
      </c>
      <c s="64" r="N415">
        <v>316.0</v>
      </c>
      <c s="64" r="O415">
        <v>11.45</v>
      </c>
      <c s="64" r="P415">
        <v>69.585176</v>
      </c>
      <c s="64" r="Q415">
        <v>47.389052</v>
      </c>
      <c s="64" r="R415">
        <v>78.575592</v>
      </c>
      <c s="64" r="S415">
        <v>102.788677</v>
      </c>
      <c s="64" r="T415">
        <v>48.407079</v>
      </c>
      <c s="64" r="U415">
        <v>30.254424</v>
      </c>
      <c s="64" r="V415">
        <v>50.0</v>
      </c>
      <c s="64" r="W415">
        <v>42.0</v>
      </c>
      <c s="64" r="X415">
        <v>77.0</v>
      </c>
      <c s="64" r="Y415">
        <v>63.0</v>
      </c>
      <c s="64" r="Z415">
        <v>43.0</v>
      </c>
      <c s="64" r="AA415">
        <v>30.0</v>
      </c>
      <c s="64" r="AB415">
        <v>197.595418999999</v>
      </c>
      <c s="64" r="AC415">
        <v>41.3477129999999</v>
      </c>
      <c s="64" r="AD415">
        <v>26.2205009999999</v>
      </c>
      <c s="64" r="AE415">
        <v>41.2904389999999</v>
      </c>
      <c s="64" r="AF415">
        <v>47.389052</v>
      </c>
      <c s="64" r="AG415">
        <v>26.2205009999999</v>
      </c>
      <c s="64" r="AH415">
        <v>15.127212</v>
      </c>
      <c s="64" r="AI415">
        <v>0.0</v>
      </c>
      <c s="64" r="AJ415">
        <v>53.449483</v>
      </c>
      <c s="64" r="AK415">
        <v>115.908473</v>
      </c>
      <c s="64" r="AL415">
        <v>28.237463</v>
      </c>
      <c s="64" r="AM415">
        <v>179.404581</v>
      </c>
      <c s="64" r="AN415">
        <v>28.237463</v>
      </c>
      <c s="64" r="AO415">
        <v>21.168551</v>
      </c>
      <c s="64" r="AP415">
        <v>37.285153</v>
      </c>
      <c s="64" r="AQ415">
        <v>55.399625</v>
      </c>
      <c s="64" r="AR415">
        <v>22.186578</v>
      </c>
      <c s="64" r="AS415">
        <v>15.127212</v>
      </c>
      <c s="64" r="AT415">
        <v>0.0</v>
      </c>
      <c s="64" r="AU415">
        <v>36.305309</v>
      </c>
      <c s="64" r="AV415">
        <v>113.853329</v>
      </c>
      <c s="64" r="AW415">
        <v>29.245943</v>
      </c>
      <c s="64" r="AX415">
        <v>310.459358</v>
      </c>
      <c s="64" r="AY415">
        <v>4.03392299999999</v>
      </c>
      <c s="64" r="AZ415">
        <v>16.135693</v>
      </c>
      <c s="64" r="BA415">
        <v>0.0</v>
      </c>
      <c s="64" r="BB415">
        <v>24.2035389999999</v>
      </c>
      <c s="64" r="BC415">
        <v>80.678465</v>
      </c>
      <c s="64" r="BD415">
        <v>36.305309</v>
      </c>
      <c s="64" r="BE415">
        <v>80.678465</v>
      </c>
      <c s="64" r="BF415">
        <v>68.4239639999999</v>
      </c>
      <c s="64" r="BG415">
        <v>248.0</v>
      </c>
      <c s="64" r="BH415">
        <v>145.221237</v>
      </c>
      <c s="64" r="BI415">
        <v>4.03392299999999</v>
      </c>
      <c s="64" r="BJ415">
        <v>16.135693</v>
      </c>
      <c s="64" r="BK415">
        <v>0.0</v>
      </c>
      <c s="64" r="BL415">
        <v>16.135693</v>
      </c>
      <c s="64" r="BM415">
        <v>20.169616</v>
      </c>
      <c s="64" r="BN415">
        <v>24.2035389999999</v>
      </c>
      <c s="64" r="BO415">
        <v>40.339232</v>
      </c>
      <c s="64" r="BP415">
        <v>24.2035389999999</v>
      </c>
      <c s="64" r="BQ415">
        <v>165.238121</v>
      </c>
      <c s="64" r="BR415">
        <v>0.0</v>
      </c>
      <c s="64" r="BS415">
        <v>0.0</v>
      </c>
      <c s="64" r="BT415">
        <v>0.0</v>
      </c>
      <c s="64" r="BU415">
        <v>8.06784599999999</v>
      </c>
      <c s="64" r="BV415">
        <v>60.5088489999999</v>
      </c>
      <c s="64" r="BW415">
        <v>12.10177</v>
      </c>
      <c s="64" r="BX415">
        <v>40.339232</v>
      </c>
      <c s="64" r="BY415">
        <v>44.220424</v>
      </c>
      <c s="64" r="BZ415">
        <v>44.3349729999999</v>
      </c>
      <c s="64" r="CA415">
        <v>0.0</v>
      </c>
      <c s="64" r="CB415">
        <v>0.0</v>
      </c>
      <c s="64" r="CC415">
        <v>0.0</v>
      </c>
      <c s="64" r="CD415">
        <v>0.0</v>
      </c>
      <c s="64" r="CE415">
        <v>8.06784599999999</v>
      </c>
      <c s="64" r="CF415">
        <v>4.03392299999999</v>
      </c>
      <c s="64" r="CG415">
        <v>0.0</v>
      </c>
      <c s="64" r="CH415">
        <v>32.233203</v>
      </c>
      <c s="64" r="CI415">
        <v>161.242380999999</v>
      </c>
      <c s="64" r="CJ415">
        <v>0.0</v>
      </c>
      <c s="64" r="CK415">
        <v>16.135693</v>
      </c>
      <c s="64" r="CL415">
        <v>0.0</v>
      </c>
      <c s="64" r="CM415">
        <v>24.2035389999999</v>
      </c>
      <c s="64" r="CN415">
        <v>64.5427719999999</v>
      </c>
      <c s="64" r="CO415">
        <v>28.237463</v>
      </c>
      <c s="64" r="CP415">
        <v>0.0</v>
      </c>
      <c s="64" r="CQ415">
        <v>28.122914</v>
      </c>
      <c s="64" r="CR415">
        <v>104.882003999999</v>
      </c>
      <c s="64" r="CS415">
        <v>4.03392299999999</v>
      </c>
      <c s="64" r="CT415">
        <v>0.0</v>
      </c>
      <c s="64" r="CU415">
        <v>0.0</v>
      </c>
      <c s="64" r="CV415">
        <v>0.0</v>
      </c>
      <c s="64" r="CW415">
        <v>8.06784599999999</v>
      </c>
      <c s="64" r="CX415">
        <v>4.03392299999999</v>
      </c>
      <c s="64" r="CY415">
        <v>80.678465</v>
      </c>
      <c s="64" r="CZ415">
        <v>8.06784599999999</v>
      </c>
    </row>
    <row customHeight="1" r="416" ht="15.0">
      <c t="s" s="62" r="A416">
        <v>4332</v>
      </c>
      <c t="s" s="62" r="B416">
        <v>4333</v>
      </c>
      <c t="s" s="62" r="C416">
        <v>4334</v>
      </c>
      <c t="s" s="62" r="D416">
        <v>4335</v>
      </c>
      <c t="s" s="62" r="E416">
        <v>4336</v>
      </c>
      <c t="s" s="62" r="F416">
        <v>4337</v>
      </c>
      <c t="s" s="63" r="G416">
        <v>4338</v>
      </c>
      <c t="s" s="62" r="H416">
        <v>4339</v>
      </c>
      <c s="64" r="I416">
        <v>85.0</v>
      </c>
      <c s="64" r="J416">
        <v>92.0</v>
      </c>
      <c s="64" r="K416">
        <v>97.0</v>
      </c>
      <c s="64" r="L416">
        <v>84.0</v>
      </c>
      <c s="64" r="M416">
        <v>92.0</v>
      </c>
      <c s="64" r="N416">
        <v>104.0</v>
      </c>
      <c s="64" r="O416">
        <v>4.5</v>
      </c>
      <c s="64" r="P416">
        <v>13.421053</v>
      </c>
      <c s="64" r="Q416">
        <v>12.3026319999999</v>
      </c>
      <c s="64" r="R416">
        <v>12.3026319999999</v>
      </c>
      <c s="64" r="S416">
        <v>20.1315789999999</v>
      </c>
      <c s="64" r="T416">
        <v>12.3026319999999</v>
      </c>
      <c s="64" r="U416">
        <v>14.539474</v>
      </c>
      <c s="64" r="V416">
        <v>17.0</v>
      </c>
      <c s="64" r="W416">
        <v>15.0</v>
      </c>
      <c s="64" r="X416">
        <v>20.0</v>
      </c>
      <c s="64" r="Y416">
        <v>14.0</v>
      </c>
      <c s="64" r="Z416">
        <v>20.0</v>
      </c>
      <c s="64" r="AA416">
        <v>6.0</v>
      </c>
      <c s="64" r="AB416">
        <v>45.855263</v>
      </c>
      <c s="64" r="AC416">
        <v>6.71052599999999</v>
      </c>
      <c s="64" r="AD416">
        <v>8.947368</v>
      </c>
      <c s="64" r="AE416">
        <v>6.71052599999999</v>
      </c>
      <c s="64" r="AF416">
        <v>10.065789</v>
      </c>
      <c s="64" r="AG416">
        <v>7.828947</v>
      </c>
      <c s="64" r="AH416">
        <v>5.592105</v>
      </c>
      <c s="64" r="AI416">
        <v>0.0</v>
      </c>
      <c s="64" r="AJ416">
        <v>11.1842109999999</v>
      </c>
      <c s="64" r="AK416">
        <v>27.960526</v>
      </c>
      <c s="64" r="AL416">
        <v>6.71052599999999</v>
      </c>
      <c s="64" r="AM416">
        <v>39.1447369999999</v>
      </c>
      <c s="64" r="AN416">
        <v>6.71052599999999</v>
      </c>
      <c s="64" r="AO416">
        <v>3.35526299999999</v>
      </c>
      <c s="64" r="AP416">
        <v>5.592105</v>
      </c>
      <c s="64" r="AQ416">
        <v>10.065789</v>
      </c>
      <c s="64" r="AR416">
        <v>4.473684</v>
      </c>
      <c s="64" r="AS416">
        <v>8.947368</v>
      </c>
      <c s="64" r="AT416">
        <v>0.0</v>
      </c>
      <c s="64" r="AU416">
        <v>7.828947</v>
      </c>
      <c s="64" r="AV416">
        <v>20.1315789999999</v>
      </c>
      <c s="64" r="AW416">
        <v>11.1842109999999</v>
      </c>
      <c s="64" r="AX416">
        <v>76.052632</v>
      </c>
      <c s="64" r="AY416">
        <v>4.473684</v>
      </c>
      <c s="64" r="AZ416">
        <v>0.0</v>
      </c>
      <c s="64" r="BA416">
        <v>0.0</v>
      </c>
      <c s="64" r="BB416">
        <v>4.473684</v>
      </c>
      <c s="64" r="BC416">
        <v>8.947368</v>
      </c>
      <c s="64" r="BD416">
        <v>17.8947369999999</v>
      </c>
      <c s="64" r="BE416">
        <v>22.368421</v>
      </c>
      <c s="64" r="BF416">
        <v>17.8947369999999</v>
      </c>
      <c s="64" r="BG416">
        <v>76.0</v>
      </c>
      <c s="64" r="BH416">
        <v>49.210526</v>
      </c>
      <c s="64" r="BI416">
        <v>4.473684</v>
      </c>
      <c s="64" r="BJ416">
        <v>0.0</v>
      </c>
      <c s="64" r="BK416">
        <v>0.0</v>
      </c>
      <c s="64" r="BL416">
        <v>4.473684</v>
      </c>
      <c s="64" r="BM416">
        <v>0.0</v>
      </c>
      <c s="64" r="BN416">
        <v>13.421053</v>
      </c>
      <c s="64" r="BO416">
        <v>17.8947369999999</v>
      </c>
      <c s="64" r="BP416">
        <v>8.947368</v>
      </c>
      <c s="64" r="BQ416">
        <v>26.842105</v>
      </c>
      <c s="64" r="BR416">
        <v>0.0</v>
      </c>
      <c s="64" r="BS416">
        <v>0.0</v>
      </c>
      <c s="64" r="BT416">
        <v>0.0</v>
      </c>
      <c s="64" r="BU416">
        <v>0.0</v>
      </c>
      <c s="64" r="BV416">
        <v>8.947368</v>
      </c>
      <c s="64" r="BW416">
        <v>4.473684</v>
      </c>
      <c s="64" r="BX416">
        <v>4.473684</v>
      </c>
      <c s="64" r="BY416">
        <v>8.947368</v>
      </c>
      <c s="64" r="BZ416">
        <v>8.947368</v>
      </c>
      <c s="64" r="CA416">
        <v>0.0</v>
      </c>
      <c s="64" r="CB416">
        <v>0.0</v>
      </c>
      <c s="64" r="CC416">
        <v>0.0</v>
      </c>
      <c s="64" r="CD416">
        <v>0.0</v>
      </c>
      <c s="64" r="CE416">
        <v>0.0</v>
      </c>
      <c s="64" r="CF416">
        <v>4.473684</v>
      </c>
      <c s="64" r="CG416">
        <v>0.0</v>
      </c>
      <c s="64" r="CH416">
        <v>4.473684</v>
      </c>
      <c s="64" r="CI416">
        <v>35.7894739999999</v>
      </c>
      <c s="64" r="CJ416">
        <v>4.473684</v>
      </c>
      <c s="64" r="CK416">
        <v>0.0</v>
      </c>
      <c s="64" r="CL416">
        <v>0.0</v>
      </c>
      <c s="64" r="CM416">
        <v>4.473684</v>
      </c>
      <c s="64" r="CN416">
        <v>4.473684</v>
      </c>
      <c s="64" r="CO416">
        <v>13.421053</v>
      </c>
      <c s="64" r="CP416">
        <v>0.0</v>
      </c>
      <c s="64" r="CQ416">
        <v>8.947368</v>
      </c>
      <c s="64" r="CR416">
        <v>31.3157889999999</v>
      </c>
      <c s="64" r="CS416">
        <v>0.0</v>
      </c>
      <c s="64" r="CT416">
        <v>0.0</v>
      </c>
      <c s="64" r="CU416">
        <v>0.0</v>
      </c>
      <c s="64" r="CV416">
        <v>0.0</v>
      </c>
      <c s="64" r="CW416">
        <v>4.473684</v>
      </c>
      <c s="64" r="CX416">
        <v>0.0</v>
      </c>
      <c s="64" r="CY416">
        <v>22.368421</v>
      </c>
      <c s="64" r="CZ416">
        <v>4.473684</v>
      </c>
    </row>
    <row customHeight="1" r="417" ht="15.0">
      <c t="s" s="62" r="A417">
        <v>4340</v>
      </c>
      <c t="s" s="62" r="B417">
        <v>4341</v>
      </c>
      <c t="s" s="62" r="C417">
        <v>4342</v>
      </c>
      <c t="s" s="62" r="D417">
        <v>4343</v>
      </c>
      <c t="s" s="62" r="E417">
        <v>4344</v>
      </c>
      <c t="s" s="62" r="F417">
        <v>4345</v>
      </c>
      <c t="s" s="63" r="G417">
        <v>4346</v>
      </c>
      <c t="s" s="62" r="H417">
        <v>4347</v>
      </c>
      <c s="64" r="I417">
        <v>162.0</v>
      </c>
      <c s="64" r="J417">
        <v>209.0</v>
      </c>
      <c s="64" r="K417">
        <v>234.0</v>
      </c>
      <c s="64" r="L417">
        <v>277.0</v>
      </c>
      <c s="64" r="M417">
        <v>291.0</v>
      </c>
      <c s="64" r="N417">
        <v>271.0</v>
      </c>
      <c s="64" r="O417">
        <v>4.45</v>
      </c>
      <c s="64" r="P417">
        <v>31.418182</v>
      </c>
      <c s="64" r="Q417">
        <v>20.618182</v>
      </c>
      <c s="64" r="R417">
        <v>37.309091</v>
      </c>
      <c s="64" r="S417">
        <v>38.2909089999999</v>
      </c>
      <c s="64" r="T417">
        <v>16.690909</v>
      </c>
      <c s="64" r="U417">
        <v>17.6727269999999</v>
      </c>
      <c s="64" r="V417">
        <v>40.0</v>
      </c>
      <c s="64" r="W417">
        <v>41.0</v>
      </c>
      <c s="64" r="X417">
        <v>46.0</v>
      </c>
      <c s="64" r="Y417">
        <v>39.0</v>
      </c>
      <c s="64" r="Z417">
        <v>29.0</v>
      </c>
      <c s="64" r="AA417">
        <v>14.0</v>
      </c>
      <c s="64" r="AB417">
        <v>78.545455</v>
      </c>
      <c s="64" r="AC417">
        <v>16.690909</v>
      </c>
      <c s="64" r="AD417">
        <v>11.7818179999999</v>
      </c>
      <c s="64" r="AE417">
        <v>18.6545449999999</v>
      </c>
      <c s="64" r="AF417">
        <v>14.727273</v>
      </c>
      <c s="64" r="AG417">
        <v>9.818182</v>
      </c>
      <c s="64" r="AH417">
        <v>5.89090899999999</v>
      </c>
      <c s="64" r="AI417">
        <v>0.981817999999999</v>
      </c>
      <c s="64" r="AJ417">
        <v>20.618182</v>
      </c>
      <c s="64" r="AK417">
        <v>47.127273</v>
      </c>
      <c s="64" r="AL417">
        <v>10.8</v>
      </c>
      <c s="64" r="AM417">
        <v>83.4545449999999</v>
      </c>
      <c s="64" r="AN417">
        <v>14.727273</v>
      </c>
      <c s="64" r="AO417">
        <v>8.83636399999999</v>
      </c>
      <c s="64" r="AP417">
        <v>18.6545449999999</v>
      </c>
      <c s="64" r="AQ417">
        <v>23.5636359999999</v>
      </c>
      <c s="64" r="AR417">
        <v>6.872727</v>
      </c>
      <c s="64" r="AS417">
        <v>9.818182</v>
      </c>
      <c s="64" r="AT417">
        <v>0.981817999999999</v>
      </c>
      <c s="64" r="AU417">
        <v>19.636364</v>
      </c>
      <c s="64" r="AV417">
        <v>48.1090909999999</v>
      </c>
      <c s="64" r="AW417">
        <v>15.709091</v>
      </c>
      <c s="64" r="AX417">
        <v>121.745455</v>
      </c>
      <c s="64" r="AY417">
        <v>35.345455</v>
      </c>
      <c s="64" r="AZ417">
        <v>0.0</v>
      </c>
      <c s="64" r="BA417">
        <v>3.927273</v>
      </c>
      <c s="64" r="BB417">
        <v>3.927273</v>
      </c>
      <c s="64" r="BC417">
        <v>7.85454499999999</v>
      </c>
      <c s="64" r="BD417">
        <v>43.2</v>
      </c>
      <c s="64" r="BE417">
        <v>19.636364</v>
      </c>
      <c s="64" r="BF417">
        <v>7.85454499999999</v>
      </c>
      <c s="64" r="BG417">
        <v>184.0</v>
      </c>
      <c s="64" r="BH417">
        <v>58.9090909999999</v>
      </c>
      <c s="64" r="BI417">
        <v>19.636364</v>
      </c>
      <c s="64" r="BJ417">
        <v>0.0</v>
      </c>
      <c s="64" r="BK417">
        <v>3.927273</v>
      </c>
      <c s="64" r="BL417">
        <v>0.0</v>
      </c>
      <c s="64" r="BM417">
        <v>3.927273</v>
      </c>
      <c s="64" r="BN417">
        <v>23.5636359999999</v>
      </c>
      <c s="64" r="BO417">
        <v>7.85454499999999</v>
      </c>
      <c s="64" r="BP417">
        <v>0.0</v>
      </c>
      <c s="64" r="BQ417">
        <v>62.836364</v>
      </c>
      <c s="64" r="BR417">
        <v>15.709091</v>
      </c>
      <c s="64" r="BS417">
        <v>0.0</v>
      </c>
      <c s="64" r="BT417">
        <v>0.0</v>
      </c>
      <c s="64" r="BU417">
        <v>3.927273</v>
      </c>
      <c s="64" r="BV417">
        <v>3.927273</v>
      </c>
      <c s="64" r="BW417">
        <v>19.636364</v>
      </c>
      <c s="64" r="BX417">
        <v>11.7818179999999</v>
      </c>
      <c s="64" r="BY417">
        <v>7.85454499999999</v>
      </c>
      <c s="64" r="BZ417">
        <v>3.927273</v>
      </c>
      <c s="64" r="CA417">
        <v>0.0</v>
      </c>
      <c s="64" r="CB417">
        <v>0.0</v>
      </c>
      <c s="64" r="CC417">
        <v>0.0</v>
      </c>
      <c s="64" r="CD417">
        <v>0.0</v>
      </c>
      <c s="64" r="CE417">
        <v>0.0</v>
      </c>
      <c s="64" r="CF417">
        <v>3.927273</v>
      </c>
      <c s="64" r="CG417">
        <v>0.0</v>
      </c>
      <c s="64" r="CH417">
        <v>0.0</v>
      </c>
      <c s="64" r="CI417">
        <v>70.690909</v>
      </c>
      <c s="64" r="CJ417">
        <v>23.5636359999999</v>
      </c>
      <c s="64" r="CK417">
        <v>0.0</v>
      </c>
      <c s="64" r="CL417">
        <v>3.927273</v>
      </c>
      <c s="64" r="CM417">
        <v>3.927273</v>
      </c>
      <c s="64" r="CN417">
        <v>7.85454499999999</v>
      </c>
      <c s="64" r="CO417">
        <v>27.4909089999999</v>
      </c>
      <c s="64" r="CP417">
        <v>0.0</v>
      </c>
      <c s="64" r="CQ417">
        <v>3.927273</v>
      </c>
      <c s="64" r="CR417">
        <v>47.127273</v>
      </c>
      <c s="64" r="CS417">
        <v>11.7818179999999</v>
      </c>
      <c s="64" r="CT417">
        <v>0.0</v>
      </c>
      <c s="64" r="CU417">
        <v>0.0</v>
      </c>
      <c s="64" r="CV417">
        <v>0.0</v>
      </c>
      <c s="64" r="CW417">
        <v>0.0</v>
      </c>
      <c s="64" r="CX417">
        <v>11.7818179999999</v>
      </c>
      <c s="64" r="CY417">
        <v>19.636364</v>
      </c>
      <c s="64" r="CZ417">
        <v>3.927273</v>
      </c>
    </row>
    <row customHeight="1" r="418" ht="15.0">
      <c t="s" s="62" r="A418">
        <v>4348</v>
      </c>
      <c t="s" s="62" r="B418">
        <v>4349</v>
      </c>
      <c t="s" s="62" r="C418">
        <v>4350</v>
      </c>
      <c t="s" s="62" r="D418">
        <v>4351</v>
      </c>
      <c t="s" s="62" r="E418">
        <v>4352</v>
      </c>
      <c t="s" s="62" r="F418">
        <v>4353</v>
      </c>
      <c t="s" s="63" r="G418">
        <v>4354</v>
      </c>
      <c t="s" s="62" r="H418">
        <v>4355</v>
      </c>
      <c s="64" r="I418">
        <v>404.0</v>
      </c>
      <c s="64" r="J418">
        <v>401.0</v>
      </c>
      <c s="64" r="K418">
        <v>405.0</v>
      </c>
      <c s="64" r="L418">
        <v>378.0</v>
      </c>
      <c s="64" r="M418">
        <v>341.0</v>
      </c>
      <c s="64" r="N418">
        <v>354.0</v>
      </c>
      <c s="64" r="O418">
        <v>5.58</v>
      </c>
      <c s="64" r="P418">
        <v>70.7943929999999</v>
      </c>
      <c s="64" r="Q418">
        <v>51.915888</v>
      </c>
      <c s="64" r="R418">
        <v>89.672897</v>
      </c>
      <c s="64" r="S418">
        <v>88.7289719999999</v>
      </c>
      <c s="64" r="T418">
        <v>75.514019</v>
      </c>
      <c s="64" r="U418">
        <v>27.373832</v>
      </c>
      <c s="64" r="V418">
        <v>76.0</v>
      </c>
      <c s="64" r="W418">
        <v>50.0</v>
      </c>
      <c s="64" r="X418">
        <v>92.0</v>
      </c>
      <c s="64" r="Y418">
        <v>81.0</v>
      </c>
      <c s="64" r="Z418">
        <v>46.0</v>
      </c>
      <c s="64" r="AA418">
        <v>56.0</v>
      </c>
      <c s="64" r="AB418">
        <v>194.448598</v>
      </c>
      <c s="64" r="AC418">
        <v>33.9813079999999</v>
      </c>
      <c s="64" r="AD418">
        <v>27.373832</v>
      </c>
      <c s="64" r="AE418">
        <v>43.4205609999999</v>
      </c>
      <c s="64" r="AF418">
        <v>43.4205609999999</v>
      </c>
      <c s="64" r="AG418">
        <v>35.869159</v>
      </c>
      <c s="64" r="AH418">
        <v>9.43925199999999</v>
      </c>
      <c s="64" r="AI418">
        <v>0.943925</v>
      </c>
      <c s="64" r="AJ418">
        <v>46.252336</v>
      </c>
      <c s="64" r="AK418">
        <v>116.102804</v>
      </c>
      <c s="64" r="AL418">
        <v>32.0934579999999</v>
      </c>
      <c s="64" r="AM418">
        <v>209.551402</v>
      </c>
      <c s="64" r="AN418">
        <v>36.813084</v>
      </c>
      <c s="64" r="AO418">
        <v>24.5420559999999</v>
      </c>
      <c s="64" r="AP418">
        <v>46.252336</v>
      </c>
      <c s="64" r="AQ418">
        <v>45.308411</v>
      </c>
      <c s="64" r="AR418">
        <v>39.64486</v>
      </c>
      <c s="64" r="AS418">
        <v>15.102804</v>
      </c>
      <c s="64" r="AT418">
        <v>1.88785</v>
      </c>
      <c s="64" r="AU418">
        <v>49.0841119999999</v>
      </c>
      <c s="64" r="AV418">
        <v>120.82243</v>
      </c>
      <c s="64" r="AW418">
        <v>39.64486</v>
      </c>
      <c s="64" r="AX418">
        <v>332.261682</v>
      </c>
      <c s="64" r="AY418">
        <v>22.6542059999999</v>
      </c>
      <c s="64" r="AZ418">
        <v>30.205607</v>
      </c>
      <c s="64" r="BA418">
        <v>18.878505</v>
      </c>
      <c s="64" r="BB418">
        <v>45.308411</v>
      </c>
      <c s="64" r="BC418">
        <v>45.308411</v>
      </c>
      <c s="64" r="BD418">
        <v>45.308411</v>
      </c>
      <c s="64" r="BE418">
        <v>79.28972</v>
      </c>
      <c s="64" r="BF418">
        <v>45.308411</v>
      </c>
      <c s="64" r="BG418">
        <v>324.0</v>
      </c>
      <c s="64" r="BH418">
        <v>143.476636</v>
      </c>
      <c s="64" r="BI418">
        <v>11.3271029999999</v>
      </c>
      <c s="64" r="BJ418">
        <v>18.878505</v>
      </c>
      <c s="64" r="BK418">
        <v>7.551402</v>
      </c>
      <c s="64" r="BL418">
        <v>33.9813079999999</v>
      </c>
      <c s="64" r="BM418">
        <v>3.775701</v>
      </c>
      <c s="64" r="BN418">
        <v>26.429907</v>
      </c>
      <c s="64" r="BO418">
        <v>30.205607</v>
      </c>
      <c s="64" r="BP418">
        <v>11.3271029999999</v>
      </c>
      <c s="64" r="BQ418">
        <v>188.785046999999</v>
      </c>
      <c s="64" r="BR418">
        <v>11.3271029999999</v>
      </c>
      <c s="64" r="BS418">
        <v>11.3271029999999</v>
      </c>
      <c s="64" r="BT418">
        <v>11.3271029999999</v>
      </c>
      <c s="64" r="BU418">
        <v>11.3271029999999</v>
      </c>
      <c s="64" r="BV418">
        <v>41.53271</v>
      </c>
      <c s="64" r="BW418">
        <v>18.878505</v>
      </c>
      <c s="64" r="BX418">
        <v>49.0841119999999</v>
      </c>
      <c s="64" r="BY418">
        <v>33.9813079999999</v>
      </c>
      <c s="64" r="BZ418">
        <v>33.9813079999999</v>
      </c>
      <c s="64" r="CA418">
        <v>0.0</v>
      </c>
      <c s="64" r="CB418">
        <v>0.0</v>
      </c>
      <c s="64" r="CC418">
        <v>0.0</v>
      </c>
      <c s="64" r="CD418">
        <v>3.775701</v>
      </c>
      <c s="64" r="CE418">
        <v>0.0</v>
      </c>
      <c s="64" r="CF418">
        <v>3.775701</v>
      </c>
      <c s="64" r="CG418">
        <v>0.0</v>
      </c>
      <c s="64" r="CH418">
        <v>26.429907</v>
      </c>
      <c s="64" r="CI418">
        <v>177.457944</v>
      </c>
      <c s="64" r="CJ418">
        <v>11.3271029999999</v>
      </c>
      <c s="64" r="CK418">
        <v>22.6542059999999</v>
      </c>
      <c s="64" r="CL418">
        <v>15.102804</v>
      </c>
      <c s="64" r="CM418">
        <v>41.53271</v>
      </c>
      <c s="64" r="CN418">
        <v>41.53271</v>
      </c>
      <c s="64" r="CO418">
        <v>41.53271</v>
      </c>
      <c s="64" r="CP418">
        <v>0.0</v>
      </c>
      <c s="64" r="CQ418">
        <v>3.775701</v>
      </c>
      <c s="64" r="CR418">
        <v>120.82243</v>
      </c>
      <c s="64" r="CS418">
        <v>11.3271029999999</v>
      </c>
      <c s="64" r="CT418">
        <v>7.551402</v>
      </c>
      <c s="64" r="CU418">
        <v>3.775701</v>
      </c>
      <c s="64" r="CV418">
        <v>0.0</v>
      </c>
      <c s="64" r="CW418">
        <v>3.775701</v>
      </c>
      <c s="64" r="CX418">
        <v>0.0</v>
      </c>
      <c s="64" r="CY418">
        <v>79.28972</v>
      </c>
      <c s="64" r="CZ418">
        <v>15.102804</v>
      </c>
    </row>
    <row customHeight="1" r="419" ht="15.0">
      <c t="s" s="62" r="A419">
        <v>4356</v>
      </c>
      <c t="s" s="62" r="B419">
        <v>4357</v>
      </c>
      <c t="s" s="62" r="C419">
        <v>4358</v>
      </c>
      <c t="s" s="62" r="D419">
        <v>4359</v>
      </c>
      <c t="s" s="62" r="E419">
        <v>4360</v>
      </c>
      <c t="s" s="62" r="F419">
        <v>4361</v>
      </c>
      <c t="s" s="63" r="G419">
        <v>4362</v>
      </c>
      <c t="s" s="62" r="H419">
        <v>4363</v>
      </c>
      <c s="64" r="I419">
        <v>6966.0</v>
      </c>
      <c s="64" r="J419">
        <v>5214.0</v>
      </c>
      <c s="64" r="K419">
        <v>3879.0</v>
      </c>
      <c s="64" r="L419">
        <v>2538.0</v>
      </c>
      <c s="64" r="M419">
        <v>1498.0</v>
      </c>
      <c s="64" r="N419">
        <v>1016.0</v>
      </c>
      <c s="64" r="O419">
        <v>120.58</v>
      </c>
      <c s="64" r="P419">
        <v>1633.162777</v>
      </c>
      <c s="64" r="Q419">
        <v>1119.165107</v>
      </c>
      <c s="64" r="R419">
        <v>1669.58783599999</v>
      </c>
      <c s="64" r="S419">
        <v>1653.17293399999</v>
      </c>
      <c s="64" r="T419">
        <v>600.223158</v>
      </c>
      <c s="64" r="U419">
        <v>290.688188</v>
      </c>
      <c s="64" r="V419">
        <v>1373.0</v>
      </c>
      <c s="64" r="W419">
        <v>833.0</v>
      </c>
      <c s="64" r="X419">
        <v>1564.0</v>
      </c>
      <c s="64" r="Y419">
        <v>966.0</v>
      </c>
      <c s="64" r="Z419">
        <v>312.0</v>
      </c>
      <c s="64" r="AA419">
        <v>166.0</v>
      </c>
      <c s="64" r="AB419">
        <v>3478.93327</v>
      </c>
      <c s="64" r="AC419">
        <v>828.183677999999</v>
      </c>
      <c s="64" r="AD419">
        <v>580.689720999999</v>
      </c>
      <c s="64" r="AE419">
        <v>802.616857999999</v>
      </c>
      <c s="64" r="AF419">
        <v>844.146971</v>
      </c>
      <c s="64" r="AG419">
        <v>315.969707</v>
      </c>
      <c s="64" r="AH419">
        <v>101.289672999999</v>
      </c>
      <c s="64" r="AI419">
        <v>6.03666099999999</v>
      </c>
      <c s="64" r="AJ419">
        <v>1088.661243</v>
      </c>
      <c s="64" r="AK419">
        <v>2128.139877</v>
      </c>
      <c s="64" r="AL419">
        <v>262.13215</v>
      </c>
      <c s="64" r="AM419">
        <v>3487.06673</v>
      </c>
      <c s="64" r="AN419">
        <v>804.979098</v>
      </c>
      <c s="64" r="AO419">
        <v>538.475385999999</v>
      </c>
      <c s="64" r="AP419">
        <v>866.970979</v>
      </c>
      <c s="64" r="AQ419">
        <v>809.025963</v>
      </c>
      <c s="64" r="AR419">
        <v>284.253449999999</v>
      </c>
      <c s="64" r="AS419">
        <v>163.970123</v>
      </c>
      <c s="64" r="AT419">
        <v>19.391731</v>
      </c>
      <c s="64" r="AU419">
        <v>1042.728016</v>
      </c>
      <c s="64" r="AV419">
        <v>2126.663333</v>
      </c>
      <c s="64" r="AW419">
        <v>317.675382</v>
      </c>
      <c s="64" r="AX419">
        <v>5282.41204</v>
      </c>
      <c s="64" r="AY419">
        <v>4.11701599999999</v>
      </c>
      <c s="64" r="AZ419">
        <v>244.978021</v>
      </c>
      <c s="64" r="BA419">
        <v>849.970268</v>
      </c>
      <c s="64" r="BB419">
        <v>1064.35852</v>
      </c>
      <c s="64" r="BC419">
        <v>868.095991</v>
      </c>
      <c s="64" r="BD419">
        <v>524.866163</v>
      </c>
      <c s="64" r="BE419">
        <v>906.610159999999</v>
      </c>
      <c s="64" r="BF419">
        <v>819.415899999999</v>
      </c>
      <c s="64" r="BG419">
        <v>3805.0</v>
      </c>
      <c s="64" r="BH419">
        <v>2612.737486</v>
      </c>
      <c s="64" r="BI419">
        <v>4.11701599999999</v>
      </c>
      <c s="64" r="BJ419">
        <v>188.228388</v>
      </c>
      <c s="64" r="BK419">
        <v>567.055236</v>
      </c>
      <c s="64" r="BL419">
        <v>483.399813999999</v>
      </c>
      <c s="64" r="BM419">
        <v>176.486309</v>
      </c>
      <c s="64" r="BN419">
        <v>430.866360999999</v>
      </c>
      <c s="64" r="BO419">
        <v>442.097369</v>
      </c>
      <c s="64" r="BP419">
        <v>320.486992999999</v>
      </c>
      <c s="64" r="BQ419">
        <v>2669.674554</v>
      </c>
      <c s="64" r="BR419">
        <v>0.0</v>
      </c>
      <c s="64" r="BS419">
        <v>56.749634</v>
      </c>
      <c s="64" r="BT419">
        <v>282.915032</v>
      </c>
      <c s="64" r="BU419">
        <v>580.958706</v>
      </c>
      <c s="64" r="BV419">
        <v>691.609682</v>
      </c>
      <c s="64" r="BW419">
        <v>93.999803</v>
      </c>
      <c s="64" r="BX419">
        <v>464.512790999999</v>
      </c>
      <c s="64" r="BY419">
        <v>498.928906999999</v>
      </c>
      <c s="64" r="BZ419">
        <v>798.181314</v>
      </c>
      <c s="64" r="CA419">
        <v>0.0</v>
      </c>
      <c s="64" r="CB419">
        <v>0.0</v>
      </c>
      <c s="64" r="CC419">
        <v>12.710119</v>
      </c>
      <c s="64" r="CD419">
        <v>44.85963</v>
      </c>
      <c s="64" r="CE419">
        <v>101.678317</v>
      </c>
      <c s="64" r="CF419">
        <v>106.179824</v>
      </c>
      <c s="64" r="CG419">
        <v>0.0</v>
      </c>
      <c s="64" r="CH419">
        <v>532.753424</v>
      </c>
      <c s="64" r="CI419">
        <v>3176.017592</v>
      </c>
      <c s="64" r="CJ419">
        <v>4.11701599999999</v>
      </c>
      <c s="64" r="CK419">
        <v>198.798008</v>
      </c>
      <c s="64" r="CL419">
        <v>770.489329</v>
      </c>
      <c s="64" r="CM419">
        <v>940.196517999999</v>
      </c>
      <c s="64" r="CN419">
        <v>678.70843</v>
      </c>
      <c s="64" r="CO419">
        <v>381.093661</v>
      </c>
      <c s="64" r="CP419">
        <v>28.832339</v>
      </c>
      <c s="64" r="CQ419">
        <v>173.782289999999</v>
      </c>
      <c s="64" r="CR419">
        <v>1308.213134</v>
      </c>
      <c s="64" r="CS419">
        <v>0.0</v>
      </c>
      <c s="64" r="CT419">
        <v>46.180013</v>
      </c>
      <c s="64" r="CU419">
        <v>66.77082</v>
      </c>
      <c s="64" r="CV419">
        <v>79.302372</v>
      </c>
      <c s="64" r="CW419">
        <v>87.7092449999999</v>
      </c>
      <c s="64" r="CX419">
        <v>37.5926779999999</v>
      </c>
      <c s="64" r="CY419">
        <v>877.777821</v>
      </c>
      <c s="64" r="CZ419">
        <v>112.880185</v>
      </c>
    </row>
    <row customHeight="1" r="420" ht="15.0">
      <c t="s" s="62" r="A420">
        <v>4364</v>
      </c>
      <c t="s" s="62" r="B420">
        <v>4365</v>
      </c>
      <c t="s" s="62" r="C420">
        <v>4366</v>
      </c>
      <c t="s" s="62" r="D420">
        <v>4367</v>
      </c>
      <c t="s" s="62" r="E420">
        <v>4368</v>
      </c>
      <c t="s" s="62" r="F420">
        <v>4369</v>
      </c>
      <c t="s" s="63" r="G420">
        <v>4370</v>
      </c>
      <c t="s" s="62" r="H420">
        <v>4371</v>
      </c>
      <c s="64" r="I420">
        <v>679.0</v>
      </c>
      <c s="64" r="J420">
        <v>796.0</v>
      </c>
      <c s="64" r="K420">
        <v>873.0</v>
      </c>
      <c s="64" r="L420">
        <v>1006.0</v>
      </c>
      <c s="64" r="M420">
        <v>1160.0</v>
      </c>
      <c s="64" r="N420">
        <v>1216.0</v>
      </c>
      <c s="64" r="O420">
        <v>16.3</v>
      </c>
      <c s="64" r="P420">
        <v>120.289096</v>
      </c>
      <c s="64" r="Q420">
        <v>98.418351</v>
      </c>
      <c s="64" r="R420">
        <v>160.054087</v>
      </c>
      <c s="64" r="S420">
        <v>149.118714</v>
      </c>
      <c s="64" r="T420">
        <v>96.44289</v>
      </c>
      <c s="64" r="U420">
        <v>54.676862</v>
      </c>
      <c s="64" r="V420">
        <v>146.0</v>
      </c>
      <c s="64" r="W420">
        <v>168.0</v>
      </c>
      <c s="64" r="X420">
        <v>170.0</v>
      </c>
      <c s="64" r="Y420">
        <v>189.0</v>
      </c>
      <c s="64" r="Z420">
        <v>79.0</v>
      </c>
      <c s="64" r="AA420">
        <v>44.0</v>
      </c>
      <c s="64" r="AB420">
        <v>325.085191</v>
      </c>
      <c s="64" r="AC420">
        <v>52.6886119999999</v>
      </c>
      <c s="64" r="AD420">
        <v>42.747365</v>
      </c>
      <c s="64" r="AE420">
        <v>78.5358559999999</v>
      </c>
      <c s="64" r="AF420">
        <v>77.5417309999999</v>
      </c>
      <c s="64" r="AG420">
        <v>50.706757</v>
      </c>
      <c s="64" r="AH420">
        <v>20.8766199999999</v>
      </c>
      <c s="64" r="AI420">
        <v>1.98825</v>
      </c>
      <c s="64" r="AJ420">
        <v>65.612234</v>
      </c>
      <c s="64" r="AK420">
        <v>207.772075</v>
      </c>
      <c s="64" r="AL420">
        <v>51.700882</v>
      </c>
      <c s="64" r="AM420">
        <v>353.914808999999</v>
      </c>
      <c s="64" r="AN420">
        <v>67.6004839999999</v>
      </c>
      <c s="64" r="AO420">
        <v>55.6709869999999</v>
      </c>
      <c s="64" r="AP420">
        <v>81.51823</v>
      </c>
      <c s="64" r="AQ420">
        <v>71.5769829999999</v>
      </c>
      <c s="64" r="AR420">
        <v>45.736133</v>
      </c>
      <c s="64" r="AS420">
        <v>30.817868</v>
      </c>
      <c s="64" r="AT420">
        <v>0.994125</v>
      </c>
      <c s="64" r="AU420">
        <v>85.494729</v>
      </c>
      <c s="64" r="AV420">
        <v>212.749092999999</v>
      </c>
      <c s="64" r="AW420">
        <v>55.6709869999999</v>
      </c>
      <c s="64" r="AX420">
        <v>548.756868</v>
      </c>
      <c s="64" r="AY420">
        <v>3.976499</v>
      </c>
      <c s="64" r="AZ420">
        <v>11.929497</v>
      </c>
      <c s="64" r="BA420">
        <v>11.929497</v>
      </c>
      <c s="64" r="BB420">
        <v>63.6239849999999</v>
      </c>
      <c s="64" r="BC420">
        <v>51.694488</v>
      </c>
      <c s="64" r="BD420">
        <v>202.801450999999</v>
      </c>
      <c s="64" r="BE420">
        <v>159.059962</v>
      </c>
      <c s="64" r="BF420">
        <v>43.7414899999999</v>
      </c>
      <c s="64" r="BG420">
        <v>652.0</v>
      </c>
      <c s="64" r="BH420">
        <v>258.472438</v>
      </c>
      <c s="64" r="BI420">
        <v>3.976499</v>
      </c>
      <c s="64" r="BJ420">
        <v>3.976499</v>
      </c>
      <c s="64" r="BK420">
        <v>7.952998</v>
      </c>
      <c s="64" r="BL420">
        <v>31.811992</v>
      </c>
      <c s="64" r="BM420">
        <v>3.976499</v>
      </c>
      <c s="64" r="BN420">
        <v>127.247969</v>
      </c>
      <c s="64" r="BO420">
        <v>63.6239849999999</v>
      </c>
      <c s="64" r="BP420">
        <v>15.905996</v>
      </c>
      <c s="64" r="BQ420">
        <v>290.284429999999</v>
      </c>
      <c s="64" r="BR420">
        <v>0.0</v>
      </c>
      <c s="64" r="BS420">
        <v>7.952998</v>
      </c>
      <c s="64" r="BT420">
        <v>3.976499</v>
      </c>
      <c s="64" r="BU420">
        <v>31.811992</v>
      </c>
      <c s="64" r="BV420">
        <v>47.717989</v>
      </c>
      <c s="64" r="BW420">
        <v>75.553482</v>
      </c>
      <c s="64" r="BX420">
        <v>95.4359769999999</v>
      </c>
      <c s="64" r="BY420">
        <v>27.835493</v>
      </c>
      <c s="64" r="BZ420">
        <v>43.7414899999999</v>
      </c>
      <c s="64" r="CA420">
        <v>0.0</v>
      </c>
      <c s="64" r="CB420">
        <v>0.0</v>
      </c>
      <c s="64" r="CC420">
        <v>0.0</v>
      </c>
      <c s="64" r="CD420">
        <v>15.905996</v>
      </c>
      <c s="64" r="CE420">
        <v>0.0</v>
      </c>
      <c s="64" r="CF420">
        <v>19.8824949999999</v>
      </c>
      <c s="64" r="CG420">
        <v>0.0</v>
      </c>
      <c s="64" r="CH420">
        <v>7.952998</v>
      </c>
      <c s="64" r="CI420">
        <v>290.284429999999</v>
      </c>
      <c s="64" r="CJ420">
        <v>0.0</v>
      </c>
      <c s="64" r="CK420">
        <v>7.952998</v>
      </c>
      <c s="64" r="CL420">
        <v>11.929497</v>
      </c>
      <c s="64" r="CM420">
        <v>47.717989</v>
      </c>
      <c s="64" r="CN420">
        <v>47.717989</v>
      </c>
      <c s="64" r="CO420">
        <v>155.083462999999</v>
      </c>
      <c s="64" r="CP420">
        <v>0.0</v>
      </c>
      <c s="64" r="CQ420">
        <v>19.8824949999999</v>
      </c>
      <c s="64" r="CR420">
        <v>214.730948</v>
      </c>
      <c s="64" r="CS420">
        <v>3.976499</v>
      </c>
      <c s="64" r="CT420">
        <v>3.976499</v>
      </c>
      <c s="64" r="CU420">
        <v>0.0</v>
      </c>
      <c s="64" r="CV420">
        <v>0.0</v>
      </c>
      <c s="64" r="CW420">
        <v>3.976499</v>
      </c>
      <c s="64" r="CX420">
        <v>27.835493</v>
      </c>
      <c s="64" r="CY420">
        <v>159.059962</v>
      </c>
      <c s="64" r="CZ420">
        <v>15.905996</v>
      </c>
    </row>
    <row customHeight="1" r="421" ht="15.0">
      <c t="s" s="62" r="A421">
        <v>4372</v>
      </c>
      <c t="s" s="62" r="B421">
        <v>4373</v>
      </c>
      <c t="s" s="62" r="C421">
        <v>4374</v>
      </c>
      <c t="s" s="62" r="D421">
        <v>4375</v>
      </c>
      <c t="s" s="62" r="E421">
        <v>4376</v>
      </c>
      <c t="s" s="62" r="F421">
        <v>4377</v>
      </c>
      <c t="s" s="63" r="G421">
        <v>4378</v>
      </c>
      <c t="s" s="62" r="H421">
        <v>4379</v>
      </c>
      <c s="64" r="I421">
        <v>4221.0</v>
      </c>
      <c s="64" r="J421">
        <v>3364.0</v>
      </c>
      <c s="64" r="K421">
        <v>3338.0</v>
      </c>
      <c s="64" r="L421">
        <v>2896.0</v>
      </c>
      <c s="64" r="M421">
        <v>2063.0</v>
      </c>
      <c s="64" r="N421">
        <v>2034.0</v>
      </c>
      <c s="64" r="O421">
        <v>136.55</v>
      </c>
      <c s="64" r="P421">
        <v>876.547495</v>
      </c>
      <c s="64" r="Q421">
        <v>618.985375999999</v>
      </c>
      <c s="64" r="R421">
        <v>991.222190999999</v>
      </c>
      <c s="64" r="S421">
        <v>889.92488</v>
      </c>
      <c s="64" r="T421">
        <v>530.544630999999</v>
      </c>
      <c s="64" r="U421">
        <v>313.775426999999</v>
      </c>
      <c s="64" r="V421">
        <v>677.0</v>
      </c>
      <c s="64" r="W421">
        <v>607.0</v>
      </c>
      <c s="64" r="X421">
        <v>810.0</v>
      </c>
      <c s="64" r="Y421">
        <v>680.0</v>
      </c>
      <c s="64" r="Z421">
        <v>401.0</v>
      </c>
      <c s="64" r="AA421">
        <v>189.0</v>
      </c>
      <c s="64" r="AB421">
        <v>2099.84035399999</v>
      </c>
      <c s="64" r="AC421">
        <v>476.135782</v>
      </c>
      <c s="64" r="AD421">
        <v>312.046903999999</v>
      </c>
      <c s="64" r="AE421">
        <v>491.777618</v>
      </c>
      <c s="64" r="AF421">
        <v>438.39988</v>
      </c>
      <c s="64" r="AG421">
        <v>259.891066</v>
      </c>
      <c s="64" r="AH421">
        <v>118.448134999999</v>
      </c>
      <c s="64" r="AI421">
        <v>3.14096699999999</v>
      </c>
      <c s="64" r="AJ421">
        <v>585.705340999999</v>
      </c>
      <c s="64" r="AK421">
        <v>1259.53509</v>
      </c>
      <c s="64" r="AL421">
        <v>254.599922999999</v>
      </c>
      <c s="64" r="AM421">
        <v>2121.159646</v>
      </c>
      <c s="64" r="AN421">
        <v>400.411712</v>
      </c>
      <c s="64" r="AO421">
        <v>306.938471999999</v>
      </c>
      <c s="64" r="AP421">
        <v>499.444571999999</v>
      </c>
      <c s="64" r="AQ421">
        <v>451.524999999999</v>
      </c>
      <c s="64" r="AR421">
        <v>270.653565</v>
      </c>
      <c s="64" r="AS421">
        <v>177.933728</v>
      </c>
      <c s="64" r="AT421">
        <v>14.252596</v>
      </c>
      <c s="64" r="AU421">
        <v>514.289686999999</v>
      </c>
      <c s="64" r="AV421">
        <v>1275.04151</v>
      </c>
      <c s="64" r="AW421">
        <v>331.828448999999</v>
      </c>
      <c s="64" r="AX421">
        <v>3291.027603</v>
      </c>
      <c s="64" r="AY421">
        <v>37.613052</v>
      </c>
      <c s="64" r="AZ421">
        <v>99.988066</v>
      </c>
      <c s="64" r="BA421">
        <v>162.913483</v>
      </c>
      <c s="64" r="BB421">
        <v>466.783074</v>
      </c>
      <c s="64" r="BC421">
        <v>595.975918999999</v>
      </c>
      <c s="64" r="BD421">
        <v>703.772264999999</v>
      </c>
      <c s="64" r="BE421">
        <v>850.914235999999</v>
      </c>
      <c s="64" r="BF421">
        <v>373.067507999999</v>
      </c>
      <c s="64" r="BG421">
        <v>2732.0</v>
      </c>
      <c s="64" r="BH421">
        <v>1635.571242</v>
      </c>
      <c s="64" r="BI421">
        <v>29.272109</v>
      </c>
      <c s="64" r="BJ421">
        <v>66.624457</v>
      </c>
      <c s="64" r="BK421">
        <v>87.712738</v>
      </c>
      <c s="64" r="BL421">
        <v>258.572559</v>
      </c>
      <c s="64" r="BM421">
        <v>137.286696</v>
      </c>
      <c s="64" r="BN421">
        <v>520.843979999999</v>
      </c>
      <c s="64" r="BO421">
        <v>423.205453999999</v>
      </c>
      <c s="64" r="BP421">
        <v>112.053248999999</v>
      </c>
      <c s="64" r="BQ421">
        <v>1655.45636199999</v>
      </c>
      <c s="64" r="BR421">
        <v>8.340944</v>
      </c>
      <c s="64" r="BS421">
        <v>33.3636089999999</v>
      </c>
      <c s="64" r="BT421">
        <v>75.2007449999999</v>
      </c>
      <c s="64" r="BU421">
        <v>208.210514999999</v>
      </c>
      <c s="64" r="BV421">
        <v>458.689223</v>
      </c>
      <c s="64" r="BW421">
        <v>182.928284999999</v>
      </c>
      <c s="64" r="BX421">
        <v>427.708780999999</v>
      </c>
      <c s="64" r="BY421">
        <v>261.014258999999</v>
      </c>
      <c s="64" r="BZ421">
        <v>423.339545999999</v>
      </c>
      <c s="64" r="CA421">
        <v>0.0</v>
      </c>
      <c s="64" r="CB421">
        <v>0.0</v>
      </c>
      <c s="64" r="CC421">
        <v>0.0</v>
      </c>
      <c s="64" r="CD421">
        <v>20.905145</v>
      </c>
      <c s="64" r="CE421">
        <v>74.8995589999999</v>
      </c>
      <c s="64" r="CF421">
        <v>116.148517</v>
      </c>
      <c s="64" r="CG421">
        <v>0.0</v>
      </c>
      <c s="64" r="CH421">
        <v>211.386326</v>
      </c>
      <c s="64" r="CI421">
        <v>1787.05182199999</v>
      </c>
      <c s="64" r="CJ421">
        <v>20.8259259999999</v>
      </c>
      <c s="64" r="CK421">
        <v>74.7544249999999</v>
      </c>
      <c s="64" r="CL421">
        <v>125.089288999999</v>
      </c>
      <c s="64" r="CM421">
        <v>416.500583</v>
      </c>
      <c s="64" r="CN421">
        <v>491.856296999999</v>
      </c>
      <c s="64" r="CO421">
        <v>545.812636</v>
      </c>
      <c s="64" r="CP421">
        <v>8.39364699999999</v>
      </c>
      <c s="64" r="CQ421">
        <v>103.819019999999</v>
      </c>
      <c s="64" r="CR421">
        <v>1080.63623499999</v>
      </c>
      <c s="64" r="CS421">
        <v>16.787127</v>
      </c>
      <c s="64" r="CT421">
        <v>25.2336409999999</v>
      </c>
      <c s="64" r="CU421">
        <v>37.8241939999999</v>
      </c>
      <c s="64" r="CV421">
        <v>29.377347</v>
      </c>
      <c s="64" r="CW421">
        <v>29.220063</v>
      </c>
      <c s="64" r="CX421">
        <v>41.811112</v>
      </c>
      <c s="64" r="CY421">
        <v>842.520588999999</v>
      </c>
      <c s="64" r="CZ421">
        <v>57.8621619999999</v>
      </c>
    </row>
    <row customHeight="1" r="422" ht="15.0">
      <c t="s" s="62" r="A422">
        <v>4380</v>
      </c>
      <c t="s" s="62" r="B422">
        <v>4381</v>
      </c>
      <c t="s" s="62" r="C422">
        <v>4382</v>
      </c>
      <c t="s" s="62" r="D422">
        <v>4383</v>
      </c>
      <c t="s" s="62" r="E422">
        <v>4384</v>
      </c>
      <c t="s" s="62" r="F422">
        <v>4385</v>
      </c>
      <c t="s" s="63" r="G422">
        <v>4386</v>
      </c>
      <c t="s" s="62" r="H422">
        <v>4387</v>
      </c>
      <c s="64" r="I422">
        <v>1362.0</v>
      </c>
      <c s="64" r="J422">
        <v>1057.0</v>
      </c>
      <c s="64" r="K422">
        <v>1140.0</v>
      </c>
      <c s="64" r="L422">
        <v>1020.0</v>
      </c>
      <c s="64" r="M422">
        <v>877.0</v>
      </c>
      <c s="64" r="N422">
        <v>782.0</v>
      </c>
      <c s="64" r="O422">
        <v>8.07</v>
      </c>
      <c s="64" r="P422">
        <v>319.125546999999</v>
      </c>
      <c s="64" r="Q422">
        <v>171.989780999999</v>
      </c>
      <c s="64" r="R422">
        <v>335.032117</v>
      </c>
      <c s="64" r="S422">
        <v>251.522628</v>
      </c>
      <c s="64" r="T422">
        <v>187.89635</v>
      </c>
      <c s="64" r="U422">
        <v>96.433577</v>
      </c>
      <c s="64" r="V422">
        <v>194.0</v>
      </c>
      <c s="64" r="W422">
        <v>187.0</v>
      </c>
      <c s="64" r="X422">
        <v>244.0</v>
      </c>
      <c s="64" r="Y422">
        <v>220.0</v>
      </c>
      <c s="64" r="Z422">
        <v>138.0</v>
      </c>
      <c s="64" r="AA422">
        <v>74.0</v>
      </c>
      <c s="64" r="AB422">
        <v>676.029196999999</v>
      </c>
      <c s="64" r="AC422">
        <v>161.054014999999</v>
      </c>
      <c s="64" r="AD422">
        <v>83.509489</v>
      </c>
      <c s="64" r="AE422">
        <v>163.042336</v>
      </c>
      <c s="64" r="AF422">
        <v>125.264234</v>
      </c>
      <c s="64" r="AG422">
        <v>98.4218979999999</v>
      </c>
      <c s="64" r="AH422">
        <v>39.766423</v>
      </c>
      <c s="64" r="AI422">
        <v>4.970803</v>
      </c>
      <c s="64" r="AJ422">
        <v>187.89635</v>
      </c>
      <c s="64" r="AK422">
        <v>391.69927</v>
      </c>
      <c s="64" r="AL422">
        <v>96.433577</v>
      </c>
      <c s="64" r="AM422">
        <v>685.970803</v>
      </c>
      <c s="64" r="AN422">
        <v>158.071532999999</v>
      </c>
      <c s="64" r="AO422">
        <v>88.480292</v>
      </c>
      <c s="64" r="AP422">
        <v>171.989780999999</v>
      </c>
      <c s="64" r="AQ422">
        <v>126.258394</v>
      </c>
      <c s="64" r="AR422">
        <v>89.4744529999999</v>
      </c>
      <c s="64" r="AS422">
        <v>44.737226</v>
      </c>
      <c s="64" r="AT422">
        <v>6.959124</v>
      </c>
      <c s="64" r="AU422">
        <v>182.925546999999</v>
      </c>
      <c s="64" r="AV422">
        <v>400.646714999999</v>
      </c>
      <c s="64" r="AW422">
        <v>102.39854</v>
      </c>
      <c s="64" r="AX422">
        <v>1045.85693399999</v>
      </c>
      <c s="64" r="AY422">
        <v>3.976642</v>
      </c>
      <c s="64" r="AZ422">
        <v>55.6729929999999</v>
      </c>
      <c s="64" r="BA422">
        <v>51.69635</v>
      </c>
      <c s="64" r="BB422">
        <v>167.018978</v>
      </c>
      <c s="64" r="BC422">
        <v>210.762044</v>
      </c>
      <c s="64" r="BD422">
        <v>170.99562</v>
      </c>
      <c s="64" r="BE422">
        <v>270.411678999999</v>
      </c>
      <c s="64" r="BF422">
        <v>115.322627999999</v>
      </c>
      <c s="64" r="BG422">
        <v>896.0</v>
      </c>
      <c s="64" r="BH422">
        <v>520.940146</v>
      </c>
      <c s="64" r="BI422">
        <v>3.976642</v>
      </c>
      <c s="64" r="BJ422">
        <v>47.7197079999999</v>
      </c>
      <c s="64" r="BK422">
        <v>35.7897809999999</v>
      </c>
      <c s="64" r="BL422">
        <v>99.416058</v>
      </c>
      <c s="64" r="BM422">
        <v>47.7197079999999</v>
      </c>
      <c s="64" r="BN422">
        <v>119.29927</v>
      </c>
      <c s="64" r="BO422">
        <v>123.275912</v>
      </c>
      <c s="64" r="BP422">
        <v>43.7430659999999</v>
      </c>
      <c s="64" r="BQ422">
        <v>524.916788</v>
      </c>
      <c s="64" r="BR422">
        <v>0.0</v>
      </c>
      <c s="64" r="BS422">
        <v>7.953285</v>
      </c>
      <c s="64" r="BT422">
        <v>15.9065689999999</v>
      </c>
      <c s="64" r="BU422">
        <v>67.6029199999999</v>
      </c>
      <c s="64" r="BV422">
        <v>163.042336</v>
      </c>
      <c s="64" r="BW422">
        <v>51.69635</v>
      </c>
      <c s="64" r="BX422">
        <v>147.135765999999</v>
      </c>
      <c s="64" r="BY422">
        <v>71.5795619999999</v>
      </c>
      <c s="64" r="BZ422">
        <v>103.392701</v>
      </c>
      <c s="64" r="CA422">
        <v>0.0</v>
      </c>
      <c s="64" r="CB422">
        <v>0.0</v>
      </c>
      <c s="64" r="CC422">
        <v>0.0</v>
      </c>
      <c s="64" r="CD422">
        <v>0.0</v>
      </c>
      <c s="64" r="CE422">
        <v>23.8598539999999</v>
      </c>
      <c s="64" r="CF422">
        <v>15.9065689999999</v>
      </c>
      <c s="64" r="CG422">
        <v>0.0</v>
      </c>
      <c s="64" r="CH422">
        <v>63.626277</v>
      </c>
      <c s="64" r="CI422">
        <v>596.49635</v>
      </c>
      <c s="64" r="CJ422">
        <v>3.976642</v>
      </c>
      <c s="64" r="CK422">
        <v>51.69635</v>
      </c>
      <c s="64" r="CL422">
        <v>39.766423</v>
      </c>
      <c s="64" r="CM422">
        <v>167.018978</v>
      </c>
      <c s="64" r="CN422">
        <v>167.018978</v>
      </c>
      <c s="64" r="CO422">
        <v>135.205839</v>
      </c>
      <c s="64" r="CP422">
        <v>7.953285</v>
      </c>
      <c s="64" r="CQ422">
        <v>23.8598539999999</v>
      </c>
      <c s="64" r="CR422">
        <v>345.967882999999</v>
      </c>
      <c s="64" r="CS422">
        <v>0.0</v>
      </c>
      <c s="64" r="CT422">
        <v>3.976642</v>
      </c>
      <c s="64" r="CU422">
        <v>11.9299269999999</v>
      </c>
      <c s="64" r="CV422">
        <v>0.0</v>
      </c>
      <c s="64" r="CW422">
        <v>19.883212</v>
      </c>
      <c s="64" r="CX422">
        <v>19.883212</v>
      </c>
      <c s="64" r="CY422">
        <v>262.458394</v>
      </c>
      <c s="64" r="CZ422">
        <v>27.836496</v>
      </c>
    </row>
    <row customHeight="1" r="423" ht="15.0">
      <c t="s" s="62" r="A423">
        <v>4388</v>
      </c>
      <c t="s" s="62" r="B423">
        <v>4389</v>
      </c>
      <c t="s" s="62" r="C423">
        <v>4390</v>
      </c>
      <c t="s" s="62" r="D423">
        <v>4391</v>
      </c>
      <c t="s" s="62" r="E423">
        <v>4392</v>
      </c>
      <c t="s" s="62" r="F423">
        <v>4393</v>
      </c>
      <c t="s" s="63" r="G423">
        <v>4394</v>
      </c>
      <c t="s" s="62" r="H423">
        <v>4395</v>
      </c>
      <c s="64" r="I423">
        <v>279.0</v>
      </c>
      <c s="64" r="J423">
        <v>347.0</v>
      </c>
      <c s="64" r="K423">
        <v>377.0</v>
      </c>
      <c s="64" r="L423">
        <v>418.0</v>
      </c>
      <c s="64" r="M423">
        <v>401.0</v>
      </c>
      <c s="64" r="N423">
        <v>394.0</v>
      </c>
      <c s="64" r="O423">
        <v>3.86</v>
      </c>
      <c s="64" r="P423">
        <v>37.702703</v>
      </c>
      <c s="64" r="Q423">
        <v>31.2393819999999</v>
      </c>
      <c s="64" r="R423">
        <v>61.401544</v>
      </c>
      <c s="64" r="S423">
        <v>76.4826249999999</v>
      </c>
      <c s="64" r="T423">
        <v>40.9343629999999</v>
      </c>
      <c s="64" r="U423">
        <v>31.2393819999999</v>
      </c>
      <c s="64" r="V423">
        <v>60.0</v>
      </c>
      <c s="64" r="W423">
        <v>56.0</v>
      </c>
      <c s="64" r="X423">
        <v>82.0</v>
      </c>
      <c s="64" r="Y423">
        <v>64.0</v>
      </c>
      <c s="64" r="Z423">
        <v>58.0</v>
      </c>
      <c s="64" r="AA423">
        <v>27.0</v>
      </c>
      <c s="64" r="AB423">
        <v>136.80695</v>
      </c>
      <c s="64" r="AC423">
        <v>23.6988419999999</v>
      </c>
      <c s="64" r="AD423">
        <v>19.389961</v>
      </c>
      <c s="64" r="AE423">
        <v>34.4710419999999</v>
      </c>
      <c s="64" r="AF423">
        <v>34.4710419999999</v>
      </c>
      <c s="64" r="AG423">
        <v>18.3127409999999</v>
      </c>
      <c s="64" r="AH423">
        <v>6.46332</v>
      </c>
      <c s="64" r="AI423">
        <v>0.0</v>
      </c>
      <c s="64" r="AJ423">
        <v>29.084942</v>
      </c>
      <c s="64" r="AK423">
        <v>94.7953669999999</v>
      </c>
      <c s="64" r="AL423">
        <v>12.926641</v>
      </c>
      <c s="64" r="AM423">
        <v>142.19305</v>
      </c>
      <c s="64" r="AN423">
        <v>14.003861</v>
      </c>
      <c s="64" r="AO423">
        <v>11.849421</v>
      </c>
      <c s="64" r="AP423">
        <v>26.930502</v>
      </c>
      <c s="64" r="AQ423">
        <v>42.011583</v>
      </c>
      <c s="64" r="AR423">
        <v>22.6216219999999</v>
      </c>
      <c s="64" r="AS423">
        <v>23.6988419999999</v>
      </c>
      <c s="64" r="AT423">
        <v>1.07722</v>
      </c>
      <c s="64" r="AU423">
        <v>19.389961</v>
      </c>
      <c s="64" r="AV423">
        <v>87.2548259999999</v>
      </c>
      <c s="64" r="AW423">
        <v>35.5482629999999</v>
      </c>
      <c s="64" r="AX423">
        <v>224.061776</v>
      </c>
      <c s="64" r="AY423">
        <v>21.544402</v>
      </c>
      <c s="64" r="AZ423">
        <v>12.926641</v>
      </c>
      <c s="64" r="BA423">
        <v>8.61776099999999</v>
      </c>
      <c s="64" r="BB423">
        <v>43.0888029999999</v>
      </c>
      <c s="64" r="BC423">
        <v>21.544402</v>
      </c>
      <c s="64" r="BD423">
        <v>25.853282</v>
      </c>
      <c s="64" r="BE423">
        <v>68.942085</v>
      </c>
      <c s="64" r="BF423">
        <v>21.544402</v>
      </c>
      <c s="64" r="BG423">
        <v>276.0</v>
      </c>
      <c s="64" r="BH423">
        <v>107.722008</v>
      </c>
      <c s="64" r="BI423">
        <v>12.926641</v>
      </c>
      <c s="64" r="BJ423">
        <v>8.61776099999999</v>
      </c>
      <c s="64" r="BK423">
        <v>8.61776099999999</v>
      </c>
      <c s="64" r="BL423">
        <v>25.853282</v>
      </c>
      <c s="64" r="BM423">
        <v>0.0</v>
      </c>
      <c s="64" r="BN423">
        <v>8.61776099999999</v>
      </c>
      <c s="64" r="BO423">
        <v>34.4710419999999</v>
      </c>
      <c s="64" r="BP423">
        <v>8.61776099999999</v>
      </c>
      <c s="64" r="BQ423">
        <v>116.339768</v>
      </c>
      <c s="64" r="BR423">
        <v>8.61776099999999</v>
      </c>
      <c s="64" r="BS423">
        <v>4.30888</v>
      </c>
      <c s="64" r="BT423">
        <v>0.0</v>
      </c>
      <c s="64" r="BU423">
        <v>17.2355209999999</v>
      </c>
      <c s="64" r="BV423">
        <v>21.544402</v>
      </c>
      <c s="64" r="BW423">
        <v>17.2355209999999</v>
      </c>
      <c s="64" r="BX423">
        <v>34.4710419999999</v>
      </c>
      <c s="64" r="BY423">
        <v>12.926641</v>
      </c>
      <c s="64" r="BZ423">
        <v>12.926641</v>
      </c>
      <c s="64" r="CA423">
        <v>0.0</v>
      </c>
      <c s="64" r="CB423">
        <v>0.0</v>
      </c>
      <c s="64" r="CC423">
        <v>4.30888</v>
      </c>
      <c s="64" r="CD423">
        <v>0.0</v>
      </c>
      <c s="64" r="CE423">
        <v>0.0</v>
      </c>
      <c s="64" r="CF423">
        <v>0.0</v>
      </c>
      <c s="64" r="CG423">
        <v>0.0</v>
      </c>
      <c s="64" r="CH423">
        <v>8.61776099999999</v>
      </c>
      <c s="64" r="CI423">
        <v>81.8687259999999</v>
      </c>
      <c s="64" r="CJ423">
        <v>8.61776099999999</v>
      </c>
      <c s="64" r="CK423">
        <v>8.61776099999999</v>
      </c>
      <c s="64" r="CL423">
        <v>4.30888</v>
      </c>
      <c s="64" r="CM423">
        <v>34.4710419999999</v>
      </c>
      <c s="64" r="CN423">
        <v>17.2355209999999</v>
      </c>
      <c s="64" r="CO423">
        <v>8.61776099999999</v>
      </c>
      <c s="64" r="CP423">
        <v>0.0</v>
      </c>
      <c s="64" r="CQ423">
        <v>0.0</v>
      </c>
      <c s="64" r="CR423">
        <v>129.266409</v>
      </c>
      <c s="64" r="CS423">
        <v>12.926641</v>
      </c>
      <c s="64" r="CT423">
        <v>4.30888</v>
      </c>
      <c s="64" r="CU423">
        <v>0.0</v>
      </c>
      <c s="64" r="CV423">
        <v>8.61776099999999</v>
      </c>
      <c s="64" r="CW423">
        <v>4.30888</v>
      </c>
      <c s="64" r="CX423">
        <v>17.2355209999999</v>
      </c>
      <c s="64" r="CY423">
        <v>68.942085</v>
      </c>
      <c s="64" r="CZ423">
        <v>12.926641</v>
      </c>
    </row>
    <row customHeight="1" r="424" ht="15.0">
      <c t="s" s="62" r="A424">
        <v>4396</v>
      </c>
      <c t="s" s="62" r="B424">
        <v>4397</v>
      </c>
      <c t="s" s="62" r="C424">
        <v>4398</v>
      </c>
      <c t="s" s="62" r="D424">
        <v>4399</v>
      </c>
      <c t="s" s="62" r="E424">
        <v>4400</v>
      </c>
      <c t="s" s="62" r="F424">
        <v>4401</v>
      </c>
      <c t="s" s="63" r="G424">
        <v>4402</v>
      </c>
      <c t="s" s="62" r="H424">
        <v>4403</v>
      </c>
      <c s="64" r="I424">
        <v>239.0</v>
      </c>
      <c s="64" r="J424">
        <v>219.0</v>
      </c>
      <c s="64" r="K424">
        <v>216.0</v>
      </c>
      <c s="64" r="L424">
        <v>205.0</v>
      </c>
      <c s="64" r="M424">
        <v>236.0</v>
      </c>
      <c s="64" r="N424">
        <v>272.0</v>
      </c>
      <c s="64" r="O424">
        <v>7.41</v>
      </c>
      <c s="64" r="P424">
        <v>53.227074</v>
      </c>
      <c s="64" r="Q424">
        <v>25.0480349999999</v>
      </c>
      <c s="64" r="R424">
        <v>50.0960699999999</v>
      </c>
      <c s="64" r="S424">
        <v>58.4454149999999</v>
      </c>
      <c s="64" r="T424">
        <v>28.179039</v>
      </c>
      <c s="64" r="U424">
        <v>24.0043669999999</v>
      </c>
      <c s="64" r="V424">
        <v>44.0</v>
      </c>
      <c s="64" r="W424">
        <v>22.0</v>
      </c>
      <c s="64" r="X424">
        <v>61.0</v>
      </c>
      <c s="64" r="Y424">
        <v>39.0</v>
      </c>
      <c s="64" r="Z424">
        <v>30.0</v>
      </c>
      <c s="64" r="AA424">
        <v>23.0</v>
      </c>
      <c s="64" r="AB424">
        <v>124.196507</v>
      </c>
      <c s="64" r="AC424">
        <v>26.0917029999999</v>
      </c>
      <c s="64" r="AD424">
        <v>17.7423579999999</v>
      </c>
      <c s="64" r="AE424">
        <v>21.917031</v>
      </c>
      <c s="64" r="AF424">
        <v>32.353712</v>
      </c>
      <c s="64" r="AG424">
        <v>12.524017</v>
      </c>
      <c s="64" r="AH424">
        <v>13.567686</v>
      </c>
      <c s="64" r="AI424">
        <v>0.0</v>
      </c>
      <c s="64" r="AJ424">
        <v>32.353712</v>
      </c>
      <c s="64" r="AK424">
        <v>67.8384279999999</v>
      </c>
      <c s="64" r="AL424">
        <v>24.0043669999999</v>
      </c>
      <c s="64" r="AM424">
        <v>114.803493</v>
      </c>
      <c s="64" r="AN424">
        <v>27.1353709999999</v>
      </c>
      <c s="64" r="AO424">
        <v>7.305677</v>
      </c>
      <c s="64" r="AP424">
        <v>28.179039</v>
      </c>
      <c s="64" r="AQ424">
        <v>26.0917029999999</v>
      </c>
      <c s="64" r="AR424">
        <v>15.655022</v>
      </c>
      <c s="64" r="AS424">
        <v>10.436681</v>
      </c>
      <c s="64" r="AT424">
        <v>0.0</v>
      </c>
      <c s="64" r="AU424">
        <v>31.310044</v>
      </c>
      <c s="64" r="AV424">
        <v>65.751092</v>
      </c>
      <c s="64" r="AW424">
        <v>17.7423579999999</v>
      </c>
      <c s="64" r="AX424">
        <v>179.510917</v>
      </c>
      <c s="64" r="AY424">
        <v>16.6986899999999</v>
      </c>
      <c s="64" r="AZ424">
        <v>8.34934499999999</v>
      </c>
      <c s="64" r="BA424">
        <v>8.34934499999999</v>
      </c>
      <c s="64" r="BB424">
        <v>25.0480349999999</v>
      </c>
      <c s="64" r="BC424">
        <v>8.34934499999999</v>
      </c>
      <c s="64" r="BD424">
        <v>25.0480349999999</v>
      </c>
      <c s="64" r="BE424">
        <v>62.6200869999999</v>
      </c>
      <c s="64" r="BF424">
        <v>25.0480349999999</v>
      </c>
      <c s="64" r="BG424">
        <v>168.0</v>
      </c>
      <c s="64" r="BH424">
        <v>83.4934499999999</v>
      </c>
      <c s="64" r="BI424">
        <v>8.34934499999999</v>
      </c>
      <c s="64" r="BJ424">
        <v>4.174672</v>
      </c>
      <c s="64" r="BK424">
        <v>8.34934499999999</v>
      </c>
      <c s="64" r="BL424">
        <v>8.34934499999999</v>
      </c>
      <c s="64" r="BM424">
        <v>0.0</v>
      </c>
      <c s="64" r="BN424">
        <v>20.873362</v>
      </c>
      <c s="64" r="BO424">
        <v>25.0480349999999</v>
      </c>
      <c s="64" r="BP424">
        <v>8.34934499999999</v>
      </c>
      <c s="64" r="BQ424">
        <v>96.0174669999999</v>
      </c>
      <c s="64" r="BR424">
        <v>8.34934499999999</v>
      </c>
      <c s="64" r="BS424">
        <v>4.174672</v>
      </c>
      <c s="64" r="BT424">
        <v>0.0</v>
      </c>
      <c s="64" r="BU424">
        <v>16.6986899999999</v>
      </c>
      <c s="64" r="BV424">
        <v>8.34934499999999</v>
      </c>
      <c s="64" r="BW424">
        <v>4.174672</v>
      </c>
      <c s="64" r="BX424">
        <v>37.5720519999999</v>
      </c>
      <c s="64" r="BY424">
        <v>16.6986899999999</v>
      </c>
      <c s="64" r="BZ424">
        <v>8.34934499999999</v>
      </c>
      <c s="64" r="CA424">
        <v>0.0</v>
      </c>
      <c s="64" r="CB424">
        <v>0.0</v>
      </c>
      <c s="64" r="CC424">
        <v>0.0</v>
      </c>
      <c s="64" r="CD424">
        <v>0.0</v>
      </c>
      <c s="64" r="CE424">
        <v>0.0</v>
      </c>
      <c s="64" r="CF424">
        <v>0.0</v>
      </c>
      <c s="64" r="CG424">
        <v>0.0</v>
      </c>
      <c s="64" r="CH424">
        <v>8.34934499999999</v>
      </c>
      <c s="64" r="CI424">
        <v>91.8427949999999</v>
      </c>
      <c s="64" r="CJ424">
        <v>12.524017</v>
      </c>
      <c s="64" r="CK424">
        <v>0.0</v>
      </c>
      <c s="64" r="CL424">
        <v>8.34934499999999</v>
      </c>
      <c s="64" r="CM424">
        <v>25.0480349999999</v>
      </c>
      <c s="64" r="CN424">
        <v>8.34934499999999</v>
      </c>
      <c s="64" r="CO424">
        <v>25.0480349999999</v>
      </c>
      <c s="64" r="CP424">
        <v>0.0</v>
      </c>
      <c s="64" r="CQ424">
        <v>12.524017</v>
      </c>
      <c s="64" r="CR424">
        <v>79.3187769999999</v>
      </c>
      <c s="64" r="CS424">
        <v>4.174672</v>
      </c>
      <c s="64" r="CT424">
        <v>8.34934499999999</v>
      </c>
      <c s="64" r="CU424">
        <v>0.0</v>
      </c>
      <c s="64" r="CV424">
        <v>0.0</v>
      </c>
      <c s="64" r="CW424">
        <v>0.0</v>
      </c>
      <c s="64" r="CX424">
        <v>0.0</v>
      </c>
      <c s="64" r="CY424">
        <v>62.6200869999999</v>
      </c>
      <c s="64" r="CZ424">
        <v>4.174672</v>
      </c>
    </row>
    <row customHeight="1" r="425" ht="15.0">
      <c t="s" s="62" r="A425">
        <v>4404</v>
      </c>
      <c t="s" s="62" r="B425">
        <v>4405</v>
      </c>
      <c t="s" s="62" r="C425">
        <v>4406</v>
      </c>
      <c t="s" s="62" r="D425">
        <v>4407</v>
      </c>
      <c t="s" s="62" r="E425">
        <v>4408</v>
      </c>
      <c t="s" s="62" r="F425">
        <v>4409</v>
      </c>
      <c t="s" s="63" r="G425">
        <v>4410</v>
      </c>
      <c t="s" s="62" r="H425">
        <v>4411</v>
      </c>
      <c s="64" r="I425">
        <v>86.0</v>
      </c>
      <c s="64" r="J425">
        <v>71.0</v>
      </c>
      <c s="64" r="K425">
        <v>79.0</v>
      </c>
      <c s="64" r="L425">
        <v>74.0</v>
      </c>
      <c s="64" r="M425">
        <v>75.0</v>
      </c>
      <c s="64" r="N425">
        <v>80.0</v>
      </c>
      <c s="64" r="O425">
        <v>2.39</v>
      </c>
      <c s="64" r="P425">
        <v>15.0</v>
      </c>
      <c s="64" r="Q425">
        <v>14.0</v>
      </c>
      <c s="64" r="R425">
        <v>23.0</v>
      </c>
      <c s="64" r="S425">
        <v>12.0</v>
      </c>
      <c s="64" r="T425">
        <v>9.0</v>
      </c>
      <c s="64" r="U425">
        <v>13.0</v>
      </c>
      <c s="64" r="V425">
        <v>12.0</v>
      </c>
      <c s="64" r="W425">
        <v>3.0</v>
      </c>
      <c s="64" r="X425">
        <v>20.0</v>
      </c>
      <c s="64" r="Y425">
        <v>13.0</v>
      </c>
      <c s="64" r="Z425">
        <v>18.0</v>
      </c>
      <c s="64" r="AA425">
        <v>5.0</v>
      </c>
      <c s="64" r="AB425">
        <v>43.0</v>
      </c>
      <c s="64" r="AC425">
        <v>10.0</v>
      </c>
      <c s="64" r="AD425">
        <v>5.0</v>
      </c>
      <c s="64" r="AE425">
        <v>12.0</v>
      </c>
      <c s="64" r="AF425">
        <v>7.0</v>
      </c>
      <c s="64" r="AG425">
        <v>3.0</v>
      </c>
      <c s="64" r="AH425">
        <v>6.0</v>
      </c>
      <c s="64" r="AI425">
        <v>0.0</v>
      </c>
      <c s="64" r="AJ425">
        <v>12.0</v>
      </c>
      <c s="64" r="AK425">
        <v>24.0</v>
      </c>
      <c s="64" r="AL425">
        <v>7.0</v>
      </c>
      <c s="64" r="AM425">
        <v>43.0</v>
      </c>
      <c s="64" r="AN425">
        <v>5.0</v>
      </c>
      <c s="64" r="AO425">
        <v>9.0</v>
      </c>
      <c s="64" r="AP425">
        <v>11.0</v>
      </c>
      <c s="64" r="AQ425">
        <v>5.0</v>
      </c>
      <c s="64" r="AR425">
        <v>6.0</v>
      </c>
      <c s="64" r="AS425">
        <v>7.0</v>
      </c>
      <c s="64" r="AT425">
        <v>0.0</v>
      </c>
      <c s="64" r="AU425">
        <v>8.0</v>
      </c>
      <c s="64" r="AV425">
        <v>24.0</v>
      </c>
      <c s="64" r="AW425">
        <v>11.0</v>
      </c>
      <c s="64" r="AX425">
        <v>64.0</v>
      </c>
      <c s="64" r="AY425">
        <v>0.0</v>
      </c>
      <c s="64" r="AZ425">
        <v>0.0</v>
      </c>
      <c s="64" r="BA425">
        <v>12.0</v>
      </c>
      <c s="64" r="BB425">
        <v>4.0</v>
      </c>
      <c s="64" r="BC425">
        <v>16.0</v>
      </c>
      <c s="64" r="BD425">
        <v>4.0</v>
      </c>
      <c s="64" r="BE425">
        <v>20.0</v>
      </c>
      <c s="64" r="BF425">
        <v>8.0</v>
      </c>
      <c s="64" r="BG425">
        <v>60.0</v>
      </c>
      <c s="64" r="BH425">
        <v>32.0</v>
      </c>
      <c s="64" r="BI425">
        <v>0.0</v>
      </c>
      <c s="64" r="BJ425">
        <v>0.0</v>
      </c>
      <c s="64" r="BK425">
        <v>8.0</v>
      </c>
      <c s="64" r="BL425">
        <v>4.0</v>
      </c>
      <c s="64" r="BM425">
        <v>4.0</v>
      </c>
      <c s="64" r="BN425">
        <v>4.0</v>
      </c>
      <c s="64" r="BO425">
        <v>8.0</v>
      </c>
      <c s="64" r="BP425">
        <v>4.0</v>
      </c>
      <c s="64" r="BQ425">
        <v>32.0</v>
      </c>
      <c s="64" r="BR425">
        <v>0.0</v>
      </c>
      <c s="64" r="BS425">
        <v>0.0</v>
      </c>
      <c s="64" r="BT425">
        <v>4.0</v>
      </c>
      <c s="64" r="BU425">
        <v>0.0</v>
      </c>
      <c s="64" r="BV425">
        <v>12.0</v>
      </c>
      <c s="64" r="BW425">
        <v>0.0</v>
      </c>
      <c s="64" r="BX425">
        <v>12.0</v>
      </c>
      <c s="64" r="BY425">
        <v>4.0</v>
      </c>
      <c s="64" r="BZ425">
        <v>4.0</v>
      </c>
      <c s="64" r="CA425">
        <v>0.0</v>
      </c>
      <c s="64" r="CB425">
        <v>0.0</v>
      </c>
      <c s="64" r="CC425">
        <v>0.0</v>
      </c>
      <c s="64" r="CD425">
        <v>0.0</v>
      </c>
      <c s="64" r="CE425">
        <v>0.0</v>
      </c>
      <c s="64" r="CF425">
        <v>0.0</v>
      </c>
      <c s="64" r="CG425">
        <v>0.0</v>
      </c>
      <c s="64" r="CH425">
        <v>4.0</v>
      </c>
      <c s="64" r="CI425">
        <v>36.0</v>
      </c>
      <c s="64" r="CJ425">
        <v>0.0</v>
      </c>
      <c s="64" r="CK425">
        <v>0.0</v>
      </c>
      <c s="64" r="CL425">
        <v>12.0</v>
      </c>
      <c s="64" r="CM425">
        <v>4.0</v>
      </c>
      <c s="64" r="CN425">
        <v>16.0</v>
      </c>
      <c s="64" r="CO425">
        <v>4.0</v>
      </c>
      <c s="64" r="CP425">
        <v>0.0</v>
      </c>
      <c s="64" r="CQ425">
        <v>0.0</v>
      </c>
      <c s="64" r="CR425">
        <v>24.0</v>
      </c>
      <c s="64" r="CS425">
        <v>0.0</v>
      </c>
      <c s="64" r="CT425">
        <v>0.0</v>
      </c>
      <c s="64" r="CU425">
        <v>0.0</v>
      </c>
      <c s="64" r="CV425">
        <v>0.0</v>
      </c>
      <c s="64" r="CW425">
        <v>0.0</v>
      </c>
      <c s="64" r="CX425">
        <v>0.0</v>
      </c>
      <c s="64" r="CY425">
        <v>20.0</v>
      </c>
      <c s="64" r="CZ425">
        <v>4.0</v>
      </c>
    </row>
    <row customHeight="1" r="426" ht="15.0">
      <c t="s" s="62" r="A426">
        <v>4412</v>
      </c>
      <c t="s" s="62" r="B426">
        <v>4413</v>
      </c>
      <c t="s" s="62" r="C426">
        <v>4414</v>
      </c>
      <c t="s" s="62" r="D426">
        <v>4415</v>
      </c>
      <c t="s" s="62" r="E426">
        <v>4416</v>
      </c>
      <c t="s" s="62" r="F426">
        <v>4417</v>
      </c>
      <c t="s" s="63" r="G426">
        <v>4418</v>
      </c>
      <c t="s" s="62" r="H426">
        <v>4419</v>
      </c>
      <c s="64" r="I426">
        <v>317.0</v>
      </c>
      <c s="64" r="J426">
        <v>247.0</v>
      </c>
      <c s="64" r="K426">
        <v>239.0</v>
      </c>
      <c s="64" r="L426">
        <v>227.0</v>
      </c>
      <c s="64" r="M426">
        <v>214.0</v>
      </c>
      <c s="64" r="N426">
        <v>217.0</v>
      </c>
      <c s="64" r="O426">
        <v>38.04</v>
      </c>
      <c s="64" r="P426">
        <v>76.0</v>
      </c>
      <c s="64" r="Q426">
        <v>51.0</v>
      </c>
      <c s="64" r="R426">
        <v>74.0</v>
      </c>
      <c s="64" r="S426">
        <v>60.0</v>
      </c>
      <c s="64" r="T426">
        <v>40.0</v>
      </c>
      <c s="64" r="U426">
        <v>16.0</v>
      </c>
      <c s="64" r="V426">
        <v>48.0</v>
      </c>
      <c s="64" r="W426">
        <v>56.0</v>
      </c>
      <c s="64" r="X426">
        <v>48.0</v>
      </c>
      <c s="64" r="Y426">
        <v>50.0</v>
      </c>
      <c s="64" r="Z426">
        <v>28.0</v>
      </c>
      <c s="64" r="AA426">
        <v>17.0</v>
      </c>
      <c s="64" r="AB426">
        <v>163.0</v>
      </c>
      <c s="64" r="AC426">
        <v>39.0</v>
      </c>
      <c s="64" r="AD426">
        <v>23.0</v>
      </c>
      <c s="64" r="AE426">
        <v>44.0</v>
      </c>
      <c s="64" r="AF426">
        <v>25.0</v>
      </c>
      <c s="64" r="AG426">
        <v>24.0</v>
      </c>
      <c s="64" r="AH426">
        <v>8.0</v>
      </c>
      <c s="64" r="AI426">
        <v>0.0</v>
      </c>
      <c s="64" r="AJ426">
        <v>47.0</v>
      </c>
      <c s="64" r="AK426">
        <v>94.0</v>
      </c>
      <c s="64" r="AL426">
        <v>22.0</v>
      </c>
      <c s="64" r="AM426">
        <v>154.0</v>
      </c>
      <c s="64" r="AN426">
        <v>37.0</v>
      </c>
      <c s="64" r="AO426">
        <v>28.0</v>
      </c>
      <c s="64" r="AP426">
        <v>30.0</v>
      </c>
      <c s="64" r="AQ426">
        <v>35.0</v>
      </c>
      <c s="64" r="AR426">
        <v>16.0</v>
      </c>
      <c s="64" r="AS426">
        <v>7.0</v>
      </c>
      <c s="64" r="AT426">
        <v>1.0</v>
      </c>
      <c s="64" r="AU426">
        <v>45.0</v>
      </c>
      <c s="64" r="AV426">
        <v>94.0</v>
      </c>
      <c s="64" r="AW426">
        <v>15.0</v>
      </c>
      <c s="64" r="AX426">
        <v>236.0</v>
      </c>
      <c s="64" r="AY426">
        <v>8.0</v>
      </c>
      <c s="64" r="AZ426">
        <v>4.0</v>
      </c>
      <c s="64" r="BA426">
        <v>0.0</v>
      </c>
      <c s="64" r="BB426">
        <v>20.0</v>
      </c>
      <c s="64" r="BC426">
        <v>48.0</v>
      </c>
      <c s="64" r="BD426">
        <v>68.0</v>
      </c>
      <c s="64" r="BE426">
        <v>64.0</v>
      </c>
      <c s="64" r="BF426">
        <v>24.0</v>
      </c>
      <c s="64" r="BG426">
        <v>204.0</v>
      </c>
      <c s="64" r="BH426">
        <v>124.0</v>
      </c>
      <c s="64" r="BI426">
        <v>4.0</v>
      </c>
      <c s="64" r="BJ426">
        <v>0.0</v>
      </c>
      <c s="64" r="BK426">
        <v>0.0</v>
      </c>
      <c s="64" r="BL426">
        <v>4.0</v>
      </c>
      <c s="64" r="BM426">
        <v>8.0</v>
      </c>
      <c s="64" r="BN426">
        <v>60.0</v>
      </c>
      <c s="64" r="BO426">
        <v>40.0</v>
      </c>
      <c s="64" r="BP426">
        <v>8.0</v>
      </c>
      <c s="64" r="BQ426">
        <v>112.0</v>
      </c>
      <c s="64" r="BR426">
        <v>4.0</v>
      </c>
      <c s="64" r="BS426">
        <v>4.0</v>
      </c>
      <c s="64" r="BT426">
        <v>0.0</v>
      </c>
      <c s="64" r="BU426">
        <v>16.0</v>
      </c>
      <c s="64" r="BV426">
        <v>40.0</v>
      </c>
      <c s="64" r="BW426">
        <v>8.0</v>
      </c>
      <c s="64" r="BX426">
        <v>24.0</v>
      </c>
      <c s="64" r="BY426">
        <v>16.0</v>
      </c>
      <c s="64" r="BZ426">
        <v>28.0</v>
      </c>
      <c s="64" r="CA426">
        <v>0.0</v>
      </c>
      <c s="64" r="CB426">
        <v>0.0</v>
      </c>
      <c s="64" r="CC426">
        <v>0.0</v>
      </c>
      <c s="64" r="CD426">
        <v>0.0</v>
      </c>
      <c s="64" r="CE426">
        <v>8.0</v>
      </c>
      <c s="64" r="CF426">
        <v>8.0</v>
      </c>
      <c s="64" r="CG426">
        <v>0.0</v>
      </c>
      <c s="64" r="CH426">
        <v>12.0</v>
      </c>
      <c s="64" r="CI426">
        <v>128.0</v>
      </c>
      <c s="64" r="CJ426">
        <v>4.0</v>
      </c>
      <c s="64" r="CK426">
        <v>4.0</v>
      </c>
      <c s="64" r="CL426">
        <v>0.0</v>
      </c>
      <c s="64" r="CM426">
        <v>20.0</v>
      </c>
      <c s="64" r="CN426">
        <v>36.0</v>
      </c>
      <c s="64" r="CO426">
        <v>56.0</v>
      </c>
      <c s="64" r="CP426">
        <v>4.0</v>
      </c>
      <c s="64" r="CQ426">
        <v>4.0</v>
      </c>
      <c s="64" r="CR426">
        <v>80.0</v>
      </c>
      <c s="64" r="CS426">
        <v>4.0</v>
      </c>
      <c s="64" r="CT426">
        <v>0.0</v>
      </c>
      <c s="64" r="CU426">
        <v>0.0</v>
      </c>
      <c s="64" r="CV426">
        <v>0.0</v>
      </c>
      <c s="64" r="CW426">
        <v>4.0</v>
      </c>
      <c s="64" r="CX426">
        <v>4.0</v>
      </c>
      <c s="64" r="CY426">
        <v>60.0</v>
      </c>
      <c s="64" r="CZ426">
        <v>8.0</v>
      </c>
    </row>
    <row customHeight="1" r="427" ht="15.0">
      <c t="s" s="62" r="A427">
        <v>4420</v>
      </c>
      <c t="s" s="62" r="B427">
        <v>4421</v>
      </c>
      <c t="s" s="62" r="C427">
        <v>4422</v>
      </c>
      <c t="s" s="62" r="D427">
        <v>4423</v>
      </c>
      <c t="s" s="62" r="E427">
        <v>4424</v>
      </c>
      <c t="s" s="62" r="F427">
        <v>4425</v>
      </c>
      <c t="s" s="63" r="G427">
        <v>4426</v>
      </c>
      <c t="s" s="62" r="H427">
        <v>4427</v>
      </c>
      <c s="64" r="I427">
        <v>330.0</v>
      </c>
      <c s="64" r="J427">
        <v>242.0</v>
      </c>
      <c s="64" r="K427">
        <v>195.0</v>
      </c>
      <c s="64" r="L427">
        <v>198.0</v>
      </c>
      <c s="64" r="M427">
        <v>174.0</v>
      </c>
      <c s="64" r="N427">
        <v>197.0</v>
      </c>
      <c s="64" r="O427">
        <v>4.49</v>
      </c>
      <c s="64" r="P427">
        <v>67.1511629999999</v>
      </c>
      <c s="64" r="Q427">
        <v>54.680233</v>
      </c>
      <c s="64" r="R427">
        <v>84.4186049999999</v>
      </c>
      <c s="64" r="S427">
        <v>76.7441859999999</v>
      </c>
      <c s="64" r="T427">
        <v>28.77907</v>
      </c>
      <c s="64" r="U427">
        <v>18.226744</v>
      </c>
      <c s="64" r="V427">
        <v>54.0</v>
      </c>
      <c s="64" r="W427">
        <v>39.0</v>
      </c>
      <c s="64" r="X427">
        <v>71.0</v>
      </c>
      <c s="64" r="Y427">
        <v>39.0</v>
      </c>
      <c s="64" r="Z427">
        <v>34.0</v>
      </c>
      <c s="64" r="AA427">
        <v>5.0</v>
      </c>
      <c s="64" r="AB427">
        <v>168.837209</v>
      </c>
      <c s="64" r="AC427">
        <v>36.453488</v>
      </c>
      <c s="64" r="AD427">
        <v>27.8197669999999</v>
      </c>
      <c s="64" r="AE427">
        <v>43.1686049999999</v>
      </c>
      <c s="64" r="AF427">
        <v>38.372093</v>
      </c>
      <c s="64" r="AG427">
        <v>15.348837</v>
      </c>
      <c s="64" r="AH427">
        <v>7.674419</v>
      </c>
      <c s="64" r="AI427">
        <v>0.0</v>
      </c>
      <c s="64" r="AJ427">
        <v>46.046512</v>
      </c>
      <c s="64" r="AK427">
        <v>109.360465</v>
      </c>
      <c s="64" r="AL427">
        <v>13.4302329999999</v>
      </c>
      <c s="64" r="AM427">
        <v>161.162791</v>
      </c>
      <c s="64" r="AN427">
        <v>30.6976739999999</v>
      </c>
      <c s="64" r="AO427">
        <v>26.860465</v>
      </c>
      <c s="64" r="AP427">
        <v>41.25</v>
      </c>
      <c s="64" r="AQ427">
        <v>38.372093</v>
      </c>
      <c s="64" r="AR427">
        <v>13.4302329999999</v>
      </c>
      <c s="64" r="AS427">
        <v>10.552326</v>
      </c>
      <c s="64" r="AT427">
        <v>0.0</v>
      </c>
      <c s="64" r="AU427">
        <v>44.127907</v>
      </c>
      <c s="64" r="AV427">
        <v>98.8081399999999</v>
      </c>
      <c s="64" r="AW427">
        <v>18.226744</v>
      </c>
      <c s="64" r="AX427">
        <v>287.790698</v>
      </c>
      <c s="64" r="AY427">
        <v>3.837209</v>
      </c>
      <c s="64" r="AZ427">
        <v>3.837209</v>
      </c>
      <c s="64" r="BA427">
        <v>11.511628</v>
      </c>
      <c s="64" r="BB427">
        <v>42.209302</v>
      </c>
      <c s="64" r="BC427">
        <v>53.72093</v>
      </c>
      <c s="64" r="BD427">
        <v>69.0697669999999</v>
      </c>
      <c s="64" r="BE427">
        <v>26.860465</v>
      </c>
      <c s="64" r="BF427">
        <v>76.7441859999999</v>
      </c>
      <c s="64" r="BG427">
        <v>196.0</v>
      </c>
      <c s="64" r="BH427">
        <v>165.0</v>
      </c>
      <c s="64" r="BI427">
        <v>3.837209</v>
      </c>
      <c s="64" r="BJ427">
        <v>3.837209</v>
      </c>
      <c s="64" r="BK427">
        <v>7.674419</v>
      </c>
      <c s="64" r="BL427">
        <v>23.023256</v>
      </c>
      <c s="64" r="BM427">
        <v>11.511628</v>
      </c>
      <c s="64" r="BN427">
        <v>57.55814</v>
      </c>
      <c s="64" r="BO427">
        <v>15.348837</v>
      </c>
      <c s="64" r="BP427">
        <v>42.209302</v>
      </c>
      <c s="64" r="BQ427">
        <v>122.790698</v>
      </c>
      <c s="64" r="BR427">
        <v>0.0</v>
      </c>
      <c s="64" r="BS427">
        <v>0.0</v>
      </c>
      <c s="64" r="BT427">
        <v>3.837209</v>
      </c>
      <c s="64" r="BU427">
        <v>19.1860469999999</v>
      </c>
      <c s="64" r="BV427">
        <v>42.209302</v>
      </c>
      <c s="64" r="BW427">
        <v>11.511628</v>
      </c>
      <c s="64" r="BX427">
        <v>11.511628</v>
      </c>
      <c s="64" r="BY427">
        <v>34.5348839999999</v>
      </c>
      <c s="64" r="BZ427">
        <v>53.72093</v>
      </c>
      <c s="64" r="CA427">
        <v>0.0</v>
      </c>
      <c s="64" r="CB427">
        <v>0.0</v>
      </c>
      <c s="64" r="CC427">
        <v>0.0</v>
      </c>
      <c s="64" r="CD427">
        <v>0.0</v>
      </c>
      <c s="64" r="CE427">
        <v>3.837209</v>
      </c>
      <c s="64" r="CF427">
        <v>7.674419</v>
      </c>
      <c s="64" r="CG427">
        <v>0.0</v>
      </c>
      <c s="64" r="CH427">
        <v>42.209302</v>
      </c>
      <c s="64" r="CI427">
        <v>153.488372</v>
      </c>
      <c s="64" r="CJ427">
        <v>3.837209</v>
      </c>
      <c s="64" r="CK427">
        <v>3.837209</v>
      </c>
      <c s="64" r="CL427">
        <v>3.837209</v>
      </c>
      <c s="64" r="CM427">
        <v>30.6976739999999</v>
      </c>
      <c s="64" r="CN427">
        <v>46.046512</v>
      </c>
      <c s="64" r="CO427">
        <v>49.883721</v>
      </c>
      <c s="64" r="CP427">
        <v>0.0</v>
      </c>
      <c s="64" r="CQ427">
        <v>15.348837</v>
      </c>
      <c s="64" r="CR427">
        <v>80.581395</v>
      </c>
      <c s="64" r="CS427">
        <v>0.0</v>
      </c>
      <c s="64" r="CT427">
        <v>0.0</v>
      </c>
      <c s="64" r="CU427">
        <v>7.674419</v>
      </c>
      <c s="64" r="CV427">
        <v>11.511628</v>
      </c>
      <c s="64" r="CW427">
        <v>3.837209</v>
      </c>
      <c s="64" r="CX427">
        <v>11.511628</v>
      </c>
      <c s="64" r="CY427">
        <v>26.860465</v>
      </c>
      <c s="64" r="CZ427">
        <v>19.1860469999999</v>
      </c>
    </row>
    <row customHeight="1" r="428" ht="15.0">
      <c t="s" s="62" r="A428">
        <v>4428</v>
      </c>
      <c t="s" s="62" r="B428">
        <v>4429</v>
      </c>
      <c t="s" s="62" r="C428">
        <v>4430</v>
      </c>
      <c t="s" s="62" r="D428">
        <v>4431</v>
      </c>
      <c t="s" s="62" r="E428">
        <v>4432</v>
      </c>
      <c t="s" s="62" r="F428">
        <v>4433</v>
      </c>
      <c t="s" s="63" r="G428">
        <v>4434</v>
      </c>
      <c t="s" s="62" r="H428">
        <v>4435</v>
      </c>
      <c s="64" r="I428">
        <v>185.0</v>
      </c>
      <c s="64" r="J428">
        <v>129.0</v>
      </c>
      <c s="64" r="K428">
        <v>103.0</v>
      </c>
      <c s="64" r="L428">
        <v>114.0</v>
      </c>
      <c s="64" r="M428">
        <v>122.0</v>
      </c>
      <c s="64" r="N428">
        <v>126.0</v>
      </c>
      <c s="64" r="O428">
        <v>2.11</v>
      </c>
      <c s="64" r="P428">
        <v>47.769953</v>
      </c>
      <c s="64" r="Q428">
        <v>29.5305159999999</v>
      </c>
      <c s="64" r="R428">
        <v>42.5586849999999</v>
      </c>
      <c s="64" r="S428">
        <v>42.5586849999999</v>
      </c>
      <c s="64" r="T428">
        <v>12.159624</v>
      </c>
      <c s="64" r="U428">
        <v>10.422535</v>
      </c>
      <c s="64" r="V428">
        <v>31.0</v>
      </c>
      <c s="64" r="W428">
        <v>7.0</v>
      </c>
      <c s="64" r="X428">
        <v>41.0</v>
      </c>
      <c s="64" r="Y428">
        <v>13.0</v>
      </c>
      <c s="64" r="Z428">
        <v>27.0</v>
      </c>
      <c s="64" r="AA428">
        <v>10.0</v>
      </c>
      <c s="64" r="AB428">
        <v>94.671362</v>
      </c>
      <c s="64" r="AC428">
        <v>23.450704</v>
      </c>
      <c s="64" r="AD428">
        <v>15.633803</v>
      </c>
      <c s="64" r="AE428">
        <v>22.5821599999999</v>
      </c>
      <c s="64" r="AF428">
        <v>22.5821599999999</v>
      </c>
      <c s="64" r="AG428">
        <v>4.342723</v>
      </c>
      <c s="64" r="AH428">
        <v>6.079812</v>
      </c>
      <c s="64" r="AI428">
        <v>0.0</v>
      </c>
      <c s="64" r="AJ428">
        <v>30.399061</v>
      </c>
      <c s="64" r="AK428">
        <v>56.455399</v>
      </c>
      <c s="64" r="AL428">
        <v>7.81690099999999</v>
      </c>
      <c s="64" r="AM428">
        <v>90.3286379999999</v>
      </c>
      <c s="64" r="AN428">
        <v>24.3192489999999</v>
      </c>
      <c s="64" r="AO428">
        <v>13.8967139999999</v>
      </c>
      <c s="64" r="AP428">
        <v>19.976526</v>
      </c>
      <c s="64" r="AQ428">
        <v>19.976526</v>
      </c>
      <c s="64" r="AR428">
        <v>7.81690099999999</v>
      </c>
      <c s="64" r="AS428">
        <v>3.474178</v>
      </c>
      <c s="64" r="AT428">
        <v>0.868545</v>
      </c>
      <c s="64" r="AU428">
        <v>29.5305159999999</v>
      </c>
      <c s="64" r="AV428">
        <v>51.244131</v>
      </c>
      <c s="64" r="AW428">
        <v>9.55399099999999</v>
      </c>
      <c s="64" r="AX428">
        <v>142.441315</v>
      </c>
      <c s="64" r="AY428">
        <v>13.8967139999999</v>
      </c>
      <c s="64" r="AZ428">
        <v>3.474178</v>
      </c>
      <c s="64" r="BA428">
        <v>0.0</v>
      </c>
      <c s="64" r="BB428">
        <v>27.793427</v>
      </c>
      <c s="64" r="BC428">
        <v>20.84507</v>
      </c>
      <c s="64" r="BD428">
        <v>38.2159619999999</v>
      </c>
      <c s="64" r="BE428">
        <v>17.370892</v>
      </c>
      <c s="64" r="BF428">
        <v>20.84507</v>
      </c>
      <c s="64" r="BG428">
        <v>104.0</v>
      </c>
      <c s="64" r="BH428">
        <v>72.957746</v>
      </c>
      <c s="64" r="BI428">
        <v>10.422535</v>
      </c>
      <c s="64" r="BJ428">
        <v>3.474178</v>
      </c>
      <c s="64" r="BK428">
        <v>0.0</v>
      </c>
      <c s="64" r="BL428">
        <v>13.8967139999999</v>
      </c>
      <c s="64" r="BM428">
        <v>0.0</v>
      </c>
      <c s="64" r="BN428">
        <v>31.267606</v>
      </c>
      <c s="64" r="BO428">
        <v>13.8967139999999</v>
      </c>
      <c s="64" r="BP428">
        <v>0.0</v>
      </c>
      <c s="64" r="BQ428">
        <v>69.483568</v>
      </c>
      <c s="64" r="BR428">
        <v>3.474178</v>
      </c>
      <c s="64" r="BS428">
        <v>0.0</v>
      </c>
      <c s="64" r="BT428">
        <v>0.0</v>
      </c>
      <c s="64" r="BU428">
        <v>13.8967139999999</v>
      </c>
      <c s="64" r="BV428">
        <v>20.84507</v>
      </c>
      <c s="64" r="BW428">
        <v>6.94835699999999</v>
      </c>
      <c s="64" r="BX428">
        <v>3.474178</v>
      </c>
      <c s="64" r="BY428">
        <v>20.84507</v>
      </c>
      <c s="64" r="BZ428">
        <v>20.84507</v>
      </c>
      <c s="64" r="CA428">
        <v>0.0</v>
      </c>
      <c s="64" r="CB428">
        <v>0.0</v>
      </c>
      <c s="64" r="CC428">
        <v>0.0</v>
      </c>
      <c s="64" r="CD428">
        <v>0.0</v>
      </c>
      <c s="64" r="CE428">
        <v>0.0</v>
      </c>
      <c s="64" r="CF428">
        <v>6.94835699999999</v>
      </c>
      <c s="64" r="CG428">
        <v>0.0</v>
      </c>
      <c s="64" r="CH428">
        <v>13.8967139999999</v>
      </c>
      <c s="64" r="CI428">
        <v>93.802817</v>
      </c>
      <c s="64" r="CJ428">
        <v>6.94835699999999</v>
      </c>
      <c s="64" r="CK428">
        <v>3.474178</v>
      </c>
      <c s="64" r="CL428">
        <v>0.0</v>
      </c>
      <c s="64" r="CM428">
        <v>27.793427</v>
      </c>
      <c s="64" r="CN428">
        <v>20.84507</v>
      </c>
      <c s="64" r="CO428">
        <v>27.793427</v>
      </c>
      <c s="64" r="CP428">
        <v>0.0</v>
      </c>
      <c s="64" r="CQ428">
        <v>6.94835699999999</v>
      </c>
      <c s="64" r="CR428">
        <v>27.793427</v>
      </c>
      <c s="64" r="CS428">
        <v>6.94835699999999</v>
      </c>
      <c s="64" r="CT428">
        <v>0.0</v>
      </c>
      <c s="64" r="CU428">
        <v>0.0</v>
      </c>
      <c s="64" r="CV428">
        <v>0.0</v>
      </c>
      <c s="64" r="CW428">
        <v>0.0</v>
      </c>
      <c s="64" r="CX428">
        <v>3.474178</v>
      </c>
      <c s="64" r="CY428">
        <v>17.370892</v>
      </c>
      <c s="64" r="CZ428">
        <v>0.0</v>
      </c>
    </row>
    <row customHeight="1" r="429" ht="15.0">
      <c t="s" s="62" r="A429">
        <v>4436</v>
      </c>
      <c t="s" s="62" r="B429">
        <v>4437</v>
      </c>
      <c t="s" s="62" r="C429">
        <v>4438</v>
      </c>
      <c t="s" s="62" r="D429">
        <v>4439</v>
      </c>
      <c t="s" s="62" r="E429">
        <v>4440</v>
      </c>
      <c t="s" s="62" r="F429">
        <v>4441</v>
      </c>
      <c t="s" s="63" r="G429">
        <v>4442</v>
      </c>
      <c t="s" s="62" r="H429">
        <v>4443</v>
      </c>
      <c s="64" r="I429">
        <v>8004.0</v>
      </c>
      <c s="64" r="J429">
        <v>7089.0</v>
      </c>
      <c s="64" r="K429">
        <v>6207.0</v>
      </c>
      <c s="64" r="L429">
        <v>4956.0</v>
      </c>
      <c s="64" r="M429">
        <v>4027.0</v>
      </c>
      <c s="64" r="N429">
        <v>3328.0</v>
      </c>
      <c s="64" r="O429">
        <v>25.07</v>
      </c>
      <c s="64" r="P429">
        <v>1549.14902299999</v>
      </c>
      <c s="64" r="Q429">
        <v>1267.20770399999</v>
      </c>
      <c s="64" r="R429">
        <v>1720.620952</v>
      </c>
      <c s="64" r="S429">
        <v>1797.469223</v>
      </c>
      <c s="64" r="T429">
        <v>1100.689032</v>
      </c>
      <c s="64" r="U429">
        <v>568.864065999999</v>
      </c>
      <c s="64" r="V429">
        <v>1466.0</v>
      </c>
      <c s="64" r="W429">
        <v>1342.0</v>
      </c>
      <c s="64" r="X429">
        <v>1724.0</v>
      </c>
      <c s="64" r="Y429">
        <v>1421.0</v>
      </c>
      <c s="64" r="Z429">
        <v>774.0</v>
      </c>
      <c s="64" r="AA429">
        <v>362.0</v>
      </c>
      <c s="64" r="AB429">
        <v>3874.85113</v>
      </c>
      <c s="64" r="AC429">
        <v>782.97627</v>
      </c>
      <c s="64" r="AD429">
        <v>636.068743</v>
      </c>
      <c s="64" r="AE429">
        <v>829.245802</v>
      </c>
      <c s="64" r="AF429">
        <v>876.543546999999</v>
      </c>
      <c s="64" r="AG429">
        <v>536.37445</v>
      </c>
      <c s="64" r="AH429">
        <v>210.684449</v>
      </c>
      <c s="64" r="AI429">
        <v>2.95787</v>
      </c>
      <c s="64" r="AJ429">
        <v>1017.69027</v>
      </c>
      <c s="64" r="AK429">
        <v>2373.366446</v>
      </c>
      <c s="64" r="AL429">
        <v>483.794414</v>
      </c>
      <c s="64" r="AM429">
        <v>4129.14887</v>
      </c>
      <c s="64" r="AN429">
        <v>766.172752999999</v>
      </c>
      <c s="64" r="AO429">
        <v>631.13896</v>
      </c>
      <c s="64" r="AP429">
        <v>891.375149999999</v>
      </c>
      <c s="64" r="AQ429">
        <v>920.925676999999</v>
      </c>
      <c s="64" r="AR429">
        <v>564.314580999999</v>
      </c>
      <c s="64" r="AS429">
        <v>322.814665999999</v>
      </c>
      <c s="64" r="AT429">
        <v>32.407082</v>
      </c>
      <c s="64" r="AU429">
        <v>1013.676018</v>
      </c>
      <c s="64" r="AV429">
        <v>2451.31335499999</v>
      </c>
      <c s="64" r="AW429">
        <v>664.159496999999</v>
      </c>
      <c s="64" r="AX429">
        <v>6476.344022</v>
      </c>
      <c s="64" r="AY429">
        <v>19.719131</v>
      </c>
      <c s="64" r="AZ429">
        <v>323.39375</v>
      </c>
      <c s="64" r="BA429">
        <v>619.237056</v>
      </c>
      <c s="64" r="BB429">
        <v>1049.057773</v>
      </c>
      <c s="64" r="BC429">
        <v>1269.912041</v>
      </c>
      <c s="64" r="BD429">
        <v>848.091658</v>
      </c>
      <c s="64" r="BE429">
        <v>1522.560252</v>
      </c>
      <c s="64" r="BF429">
        <v>824.372359999999</v>
      </c>
      <c s="64" r="BG429">
        <v>5661.0</v>
      </c>
      <c s="64" r="BH429">
        <v>3135.86597799999</v>
      </c>
      <c s="64" r="BI429">
        <v>7.887652</v>
      </c>
      <c s="64" r="BJ429">
        <v>240.573398999999</v>
      </c>
      <c s="64" r="BK429">
        <v>398.326448</v>
      </c>
      <c s="64" r="BL429">
        <v>540.304191999999</v>
      </c>
      <c s="64" r="BM429">
        <v>228.741920999999</v>
      </c>
      <c s="64" r="BN429">
        <v>710.001399999999</v>
      </c>
      <c s="64" r="BO429">
        <v>710.243833999999</v>
      </c>
      <c s="64" r="BP429">
        <v>299.787132999999</v>
      </c>
      <c s="64" r="BQ429">
        <v>3340.478044</v>
      </c>
      <c s="64" r="BR429">
        <v>11.831479</v>
      </c>
      <c s="64" r="BS429">
        <v>82.820351</v>
      </c>
      <c s="64" r="BT429">
        <v>220.910608</v>
      </c>
      <c s="64" r="BU429">
        <v>508.753581999999</v>
      </c>
      <c s="64" r="BV429">
        <v>1041.170121</v>
      </c>
      <c s="64" r="BW429">
        <v>138.090258</v>
      </c>
      <c s="64" r="BX429">
        <v>812.316418</v>
      </c>
      <c s="64" r="BY429">
        <v>524.585227</v>
      </c>
      <c s="64" r="BZ429">
        <v>812.484541</v>
      </c>
      <c s="64" r="CA429">
        <v>0.0</v>
      </c>
      <c s="64" r="CB429">
        <v>15.7753049999999</v>
      </c>
      <c s="64" r="CC429">
        <v>3.943826</v>
      </c>
      <c s="64" r="CD429">
        <v>39.438262</v>
      </c>
      <c s="64" r="CE429">
        <v>138.033918</v>
      </c>
      <c s="64" r="CF429">
        <v>153.809222</v>
      </c>
      <c s="64" r="CG429">
        <v>0.0</v>
      </c>
      <c s="64" r="CH429">
        <v>461.484008</v>
      </c>
      <c s="64" r="CI429">
        <v>3427.466683</v>
      </c>
      <c s="64" r="CJ429">
        <v>11.831479</v>
      </c>
      <c s="64" r="CK429">
        <v>264.236356</v>
      </c>
      <c s="64" r="CL429">
        <v>508.809921999999</v>
      </c>
      <c s="64" r="CM429">
        <v>887.360899</v>
      </c>
      <c s="64" r="CN429">
        <v>946.518291999999</v>
      </c>
      <c s="64" r="CO429">
        <v>595.68678</v>
      </c>
      <c s="64" r="CP429">
        <v>11.831479</v>
      </c>
      <c s="64" r="CQ429">
        <v>201.191476999999</v>
      </c>
      <c s="64" r="CR429">
        <v>2236.392797</v>
      </c>
      <c s="64" r="CS429">
        <v>7.887652</v>
      </c>
      <c s="64" r="CT429">
        <v>43.382088</v>
      </c>
      <c s="64" r="CU429">
        <v>106.483307999999</v>
      </c>
      <c s="64" r="CV429">
        <v>122.258613</v>
      </c>
      <c s="64" r="CW429">
        <v>185.359832</v>
      </c>
      <c s="64" r="CX429">
        <v>98.5956549999999</v>
      </c>
      <c s="64" r="CY429">
        <v>1510.72877399999</v>
      </c>
      <c s="64" r="CZ429">
        <v>161.696875</v>
      </c>
    </row>
    <row customHeight="1" r="430" ht="15.0">
      <c t="s" s="62" r="A430">
        <v>4444</v>
      </c>
      <c t="s" s="62" r="B430">
        <v>4445</v>
      </c>
      <c t="s" s="62" r="C430">
        <v>4446</v>
      </c>
      <c t="s" s="62" r="D430">
        <v>4447</v>
      </c>
      <c t="s" s="62" r="E430">
        <v>4448</v>
      </c>
      <c t="s" s="62" r="F430">
        <v>4449</v>
      </c>
      <c t="s" s="63" r="G430">
        <v>4450</v>
      </c>
      <c t="s" s="62" r="H430">
        <v>4451</v>
      </c>
      <c s="64" r="I430">
        <v>2034.0</v>
      </c>
      <c s="64" r="J430">
        <v>1863.0</v>
      </c>
      <c s="64" r="K430">
        <v>1808.0</v>
      </c>
      <c s="64" r="L430">
        <v>1340.0</v>
      </c>
      <c s="64" r="M430">
        <v>1078.0</v>
      </c>
      <c s="64" r="N430">
        <v>1165.0</v>
      </c>
      <c s="64" r="O430">
        <v>10.8</v>
      </c>
      <c s="64" r="P430">
        <v>396.491227999999</v>
      </c>
      <c s="64" r="Q430">
        <v>438.122807</v>
      </c>
      <c s="64" r="R430">
        <v>456.95614</v>
      </c>
      <c s="64" r="S430">
        <v>456.95614</v>
      </c>
      <c s="64" r="T430">
        <v>215.096490999999</v>
      </c>
      <c s="64" r="U430">
        <v>70.377193</v>
      </c>
      <c s="64" r="V430">
        <v>390.0</v>
      </c>
      <c s="64" r="W430">
        <v>416.0</v>
      </c>
      <c s="64" r="X430">
        <v>434.0</v>
      </c>
      <c s="64" r="Y430">
        <v>399.0</v>
      </c>
      <c s="64" r="Z430">
        <v>178.0</v>
      </c>
      <c s="64" r="AA430">
        <v>46.0</v>
      </c>
      <c s="64" r="AB430">
        <v>1010.061404</v>
      </c>
      <c s="64" r="AC430">
        <v>202.210525999999</v>
      </c>
      <c s="64" r="AD430">
        <v>225.008771999999</v>
      </c>
      <c s="64" r="AE430">
        <v>230.95614</v>
      </c>
      <c s="64" r="AF430">
        <v>218.070175</v>
      </c>
      <c s="64" r="AG430">
        <v>105.070175</v>
      </c>
      <c s="64" r="AH430">
        <v>28.745614</v>
      </c>
      <c s="64" r="AI430">
        <v>0.0</v>
      </c>
      <c s="64" r="AJ430">
        <v>279.526316</v>
      </c>
      <c s="64" r="AK430">
        <v>643.307017999999</v>
      </c>
      <c s="64" r="AL430">
        <v>87.22807</v>
      </c>
      <c s="64" r="AM430">
        <v>1023.938596</v>
      </c>
      <c s="64" r="AN430">
        <v>194.280701999999</v>
      </c>
      <c s="64" r="AO430">
        <v>213.114035</v>
      </c>
      <c s="64" r="AP430">
        <v>226.0</v>
      </c>
      <c s="64" r="AQ430">
        <v>238.885965</v>
      </c>
      <c s="64" r="AR430">
        <v>110.026315999999</v>
      </c>
      <c s="64" r="AS430">
        <v>39.649123</v>
      </c>
      <c s="64" r="AT430">
        <v>1.982456</v>
      </c>
      <c s="64" r="AU430">
        <v>268.622807</v>
      </c>
      <c s="64" r="AV430">
        <v>654.210525999999</v>
      </c>
      <c s="64" r="AW430">
        <v>101.105262999999</v>
      </c>
      <c s="64" r="AX430">
        <v>1673.192982</v>
      </c>
      <c s="64" r="AY430">
        <v>3.964912</v>
      </c>
      <c s="64" r="AZ430">
        <v>67.403509</v>
      </c>
      <c s="64" r="BA430">
        <v>55.508772</v>
      </c>
      <c s="64" r="BB430">
        <v>218.070175</v>
      </c>
      <c s="64" r="BC430">
        <v>352.877192999999</v>
      </c>
      <c s="64" r="BD430">
        <v>340.982456</v>
      </c>
      <c s="64" r="BE430">
        <v>321.157895</v>
      </c>
      <c s="64" r="BF430">
        <v>313.22807</v>
      </c>
      <c s="64" r="BG430">
        <v>1488.0</v>
      </c>
      <c s="64" r="BH430">
        <v>800.912281</v>
      </c>
      <c s="64" r="BI430">
        <v>3.964912</v>
      </c>
      <c s="64" r="BJ430">
        <v>47.5789469999999</v>
      </c>
      <c s="64" r="BK430">
        <v>39.649123</v>
      </c>
      <c s="64" r="BL430">
        <v>114.982456</v>
      </c>
      <c s="64" r="BM430">
        <v>63.4385959999999</v>
      </c>
      <c s="64" r="BN430">
        <v>277.54386</v>
      </c>
      <c s="64" r="BO430">
        <v>170.491228</v>
      </c>
      <c s="64" r="BP430">
        <v>83.263158</v>
      </c>
      <c s="64" r="BQ430">
        <v>872.280702</v>
      </c>
      <c s="64" r="BR430">
        <v>0.0</v>
      </c>
      <c s="64" r="BS430">
        <v>19.8245609999999</v>
      </c>
      <c s="64" r="BT430">
        <v>15.8596489999999</v>
      </c>
      <c s="64" r="BU430">
        <v>103.087719</v>
      </c>
      <c s="64" r="BV430">
        <v>289.438596</v>
      </c>
      <c s="64" r="BW430">
        <v>63.4385959999999</v>
      </c>
      <c s="64" r="BX430">
        <v>150.666666999999</v>
      </c>
      <c s="64" r="BY430">
        <v>229.964912</v>
      </c>
      <c s="64" r="BZ430">
        <v>293.403508999999</v>
      </c>
      <c s="64" r="CA430">
        <v>0.0</v>
      </c>
      <c s="64" r="CB430">
        <v>3.964912</v>
      </c>
      <c s="64" r="CC430">
        <v>7.929825</v>
      </c>
      <c s="64" r="CD430">
        <v>19.8245609999999</v>
      </c>
      <c s="64" r="CE430">
        <v>35.6842109999999</v>
      </c>
      <c s="64" r="CF430">
        <v>59.4736839999999</v>
      </c>
      <c s="64" r="CG430">
        <v>0.0</v>
      </c>
      <c s="64" r="CH430">
        <v>166.526316</v>
      </c>
      <c s="64" r="CI430">
        <v>892.105263</v>
      </c>
      <c s="64" r="CJ430">
        <v>3.964912</v>
      </c>
      <c s="64" r="CK430">
        <v>43.614035</v>
      </c>
      <c s="64" r="CL430">
        <v>39.649123</v>
      </c>
      <c s="64" r="CM430">
        <v>170.491228</v>
      </c>
      <c s="64" r="CN430">
        <v>285.473683999999</v>
      </c>
      <c s="64" r="CO430">
        <v>257.719297999999</v>
      </c>
      <c s="64" r="CP430">
        <v>3.964912</v>
      </c>
      <c s="64" r="CQ430">
        <v>87.22807</v>
      </c>
      <c s="64" r="CR430">
        <v>487.684211</v>
      </c>
      <c s="64" r="CS430">
        <v>0.0</v>
      </c>
      <c s="64" r="CT430">
        <v>19.8245609999999</v>
      </c>
      <c s="64" r="CU430">
        <v>7.929825</v>
      </c>
      <c s="64" r="CV430">
        <v>27.754386</v>
      </c>
      <c s="64" r="CW430">
        <v>31.7192979999999</v>
      </c>
      <c s="64" r="CX430">
        <v>23.7894739999999</v>
      </c>
      <c s="64" r="CY430">
        <v>317.192981999999</v>
      </c>
      <c s="64" r="CZ430">
        <v>59.4736839999999</v>
      </c>
    </row>
    <row customHeight="1" r="431" ht="15.0">
      <c t="s" s="62" r="A431">
        <v>4452</v>
      </c>
      <c t="s" s="62" r="B431">
        <v>4453</v>
      </c>
      <c t="s" s="62" r="C431">
        <v>4454</v>
      </c>
      <c t="s" s="62" r="D431">
        <v>4455</v>
      </c>
      <c t="s" s="62" r="E431">
        <v>4456</v>
      </c>
      <c t="s" s="62" r="F431">
        <v>4457</v>
      </c>
      <c t="s" s="63" r="G431">
        <v>4458</v>
      </c>
      <c t="s" s="62" r="H431">
        <v>4459</v>
      </c>
      <c s="64" r="I431">
        <v>1995.0</v>
      </c>
      <c s="64" r="J431">
        <v>1541.0</v>
      </c>
      <c s="64" r="K431">
        <v>1459.0</v>
      </c>
      <c s="64" r="L431">
        <v>1587.0</v>
      </c>
      <c s="64" r="M431">
        <v>1679.0</v>
      </c>
      <c s="64" r="N431">
        <v>1767.0</v>
      </c>
      <c s="64" r="O431">
        <v>1.79</v>
      </c>
      <c s="64" r="P431">
        <v>430.511887</v>
      </c>
      <c s="64" r="Q431">
        <v>370.941979</v>
      </c>
      <c s="64" r="R431">
        <v>399.629733999999</v>
      </c>
      <c s="64" r="S431">
        <v>322.086983999999</v>
      </c>
      <c s="64" r="T431">
        <v>247.511134</v>
      </c>
      <c s="64" r="U431">
        <v>224.318282</v>
      </c>
      <c s="64" r="V431">
        <v>300.0</v>
      </c>
      <c s="64" r="W431">
        <v>268.0</v>
      </c>
      <c s="64" r="X431">
        <v>334.0</v>
      </c>
      <c s="64" r="Y431">
        <v>238.0</v>
      </c>
      <c s="64" r="Z431">
        <v>203.0</v>
      </c>
      <c s="64" r="AA431">
        <v>198.0</v>
      </c>
      <c s="64" r="AB431">
        <v>912.613049</v>
      </c>
      <c s="64" r="AC431">
        <v>220.718641999999</v>
      </c>
      <c s="64" r="AD431">
        <v>170.029677999999</v>
      </c>
      <c s="64" r="AE431">
        <v>189.903127</v>
      </c>
      <c s="64" r="AF431">
        <v>157.089541999999</v>
      </c>
      <c s="64" r="AG431">
        <v>106.367682</v>
      </c>
      <c s="64" r="AH431">
        <v>61.5691229999999</v>
      </c>
      <c s="64" r="AI431">
        <v>6.935257</v>
      </c>
      <c s="64" r="AJ431">
        <v>260.493322999999</v>
      </c>
      <c s="64" r="AK431">
        <v>516.018505</v>
      </c>
      <c s="64" r="AL431">
        <v>136.101221</v>
      </c>
      <c s="64" r="AM431">
        <v>1082.386951</v>
      </c>
      <c s="64" r="AN431">
        <v>209.793246</v>
      </c>
      <c s="64" r="AO431">
        <v>200.912302</v>
      </c>
      <c s="64" r="AP431">
        <v>209.726607</v>
      </c>
      <c s="64" r="AQ431">
        <v>164.997441</v>
      </c>
      <c s="64" r="AR431">
        <v>141.143452999999</v>
      </c>
      <c s="64" r="AS431">
        <v>122.107507</v>
      </c>
      <c s="64" r="AT431">
        <v>33.706395</v>
      </c>
      <c s="64" r="AU431">
        <v>256.564272</v>
      </c>
      <c s="64" r="AV431">
        <v>587.509619</v>
      </c>
      <c s="64" r="AW431">
        <v>238.31306</v>
      </c>
      <c s="64" r="AX431">
        <v>1558.474882</v>
      </c>
      <c s="64" r="AY431">
        <v>7.953825</v>
      </c>
      <c s="64" r="AZ431">
        <v>47.7229499999999</v>
      </c>
      <c s="64" r="BA431">
        <v>111.353549</v>
      </c>
      <c s="64" r="BB431">
        <v>214.753273</v>
      </c>
      <c s="64" r="BC431">
        <v>250.545485</v>
      </c>
      <c s="64" r="BD431">
        <v>254.522398</v>
      </c>
      <c s="64" r="BE431">
        <v>456.955490999999</v>
      </c>
      <c s="64" r="BF431">
        <v>214.667912</v>
      </c>
      <c s="64" r="BG431">
        <v>1268.0</v>
      </c>
      <c s="64" r="BH431">
        <v>691.842726999999</v>
      </c>
      <c s="64" r="BI431">
        <v>3.976912</v>
      </c>
      <c s="64" r="BJ431">
        <v>23.8614749999999</v>
      </c>
      <c s="64" r="BK431">
        <v>63.6305989999999</v>
      </c>
      <c s="64" r="BL431">
        <v>91.4689869999999</v>
      </c>
      <c s="64" r="BM431">
        <v>35.7922119999999</v>
      </c>
      <c s="64" r="BN431">
        <v>238.614747999999</v>
      </c>
      <c s="64" r="BO431">
        <v>186.768845</v>
      </c>
      <c s="64" r="BP431">
        <v>47.728949</v>
      </c>
      <c s="64" r="BQ431">
        <v>866.632155</v>
      </c>
      <c s="64" r="BR431">
        <v>3.976912</v>
      </c>
      <c s="64" r="BS431">
        <v>23.8614749999999</v>
      </c>
      <c s="64" r="BT431">
        <v>47.7229499999999</v>
      </c>
      <c s="64" r="BU431">
        <v>123.284285999999</v>
      </c>
      <c s="64" r="BV431">
        <v>214.753273</v>
      </c>
      <c s="64" r="BW431">
        <v>15.90765</v>
      </c>
      <c s="64" r="BX431">
        <v>270.186646</v>
      </c>
      <c s="64" r="BY431">
        <v>166.938963</v>
      </c>
      <c s="64" r="BZ431">
        <v>179.005514</v>
      </c>
      <c s="64" r="CA431">
        <v>0.0</v>
      </c>
      <c s="64" r="CB431">
        <v>0.0</v>
      </c>
      <c s="64" r="CC431">
        <v>0.0</v>
      </c>
      <c s="64" r="CD431">
        <v>7.953825</v>
      </c>
      <c s="64" r="CE431">
        <v>39.769125</v>
      </c>
      <c s="64" r="CF431">
        <v>35.7922119999999</v>
      </c>
      <c s="64" r="CG431">
        <v>0.0</v>
      </c>
      <c s="64" r="CH431">
        <v>95.490352</v>
      </c>
      <c s="64" r="CI431">
        <v>779.377481999999</v>
      </c>
      <c s="64" r="CJ431">
        <v>3.976912</v>
      </c>
      <c s="64" r="CK431">
        <v>35.7922119999999</v>
      </c>
      <c s="64" r="CL431">
        <v>95.4458989999999</v>
      </c>
      <c s="64" r="CM431">
        <v>194.868710999999</v>
      </c>
      <c s="64" r="CN431">
        <v>182.937973</v>
      </c>
      <c s="64" r="CO431">
        <v>182.937973</v>
      </c>
      <c s="64" r="CP431">
        <v>0.0</v>
      </c>
      <c s="64" r="CQ431">
        <v>83.4178009999999</v>
      </c>
      <c s="64" r="CR431">
        <v>600.091886</v>
      </c>
      <c s="64" r="CS431">
        <v>3.976912</v>
      </c>
      <c s="64" r="CT431">
        <v>11.930737</v>
      </c>
      <c s="64" r="CU431">
        <v>15.90765</v>
      </c>
      <c s="64" r="CV431">
        <v>11.930737</v>
      </c>
      <c s="64" r="CW431">
        <v>27.838387</v>
      </c>
      <c s="64" r="CX431">
        <v>35.7922119999999</v>
      </c>
      <c s="64" r="CY431">
        <v>456.955490999999</v>
      </c>
      <c s="64" r="CZ431">
        <v>35.759759</v>
      </c>
    </row>
    <row customHeight="1" r="432" ht="15.0">
      <c t="s" s="62" r="A432">
        <v>4460</v>
      </c>
      <c t="s" s="62" r="B432">
        <v>4461</v>
      </c>
      <c t="s" s="62" r="C432">
        <v>4462</v>
      </c>
      <c t="s" s="62" r="D432">
        <v>4463</v>
      </c>
      <c t="s" s="62" r="E432">
        <v>4464</v>
      </c>
      <c t="s" s="62" r="F432">
        <v>4465</v>
      </c>
      <c t="s" s="63" r="G432">
        <v>4466</v>
      </c>
      <c t="s" s="62" r="H432">
        <v>4467</v>
      </c>
      <c s="64" r="I432">
        <v>990.0</v>
      </c>
      <c s="64" r="J432">
        <v>814.0</v>
      </c>
      <c s="64" r="K432">
        <v>799.0</v>
      </c>
      <c s="64" r="L432">
        <v>754.0</v>
      </c>
      <c s="64" r="M432">
        <v>538.0</v>
      </c>
      <c s="64" r="N432">
        <v>593.0</v>
      </c>
      <c s="64" r="O432">
        <v>82.66</v>
      </c>
      <c s="64" r="P432">
        <v>206.359072</v>
      </c>
      <c s="64" r="Q432">
        <v>127.255246</v>
      </c>
      <c s="64" r="R432">
        <v>241.580993</v>
      </c>
      <c s="64" r="S432">
        <v>189.414131</v>
      </c>
      <c s="64" r="T432">
        <v>150.259827</v>
      </c>
      <c s="64" r="U432">
        <v>75.13073</v>
      </c>
      <c s="64" r="V432">
        <v>159.0</v>
      </c>
      <c s="64" r="W432">
        <v>137.0</v>
      </c>
      <c s="64" r="X432">
        <v>197.0</v>
      </c>
      <c s="64" r="Y432">
        <v>167.0</v>
      </c>
      <c s="64" r="Z432">
        <v>110.0</v>
      </c>
      <c s="64" r="AA432">
        <v>44.0</v>
      </c>
      <c s="64" r="AB432">
        <v>505.097071</v>
      </c>
      <c s="64" r="AC432">
        <v>108.188252</v>
      </c>
      <c s="64" r="AD432">
        <v>58.126505</v>
      </c>
      <c s="64" r="AE432">
        <v>122.322753</v>
      </c>
      <c s="64" r="AF432">
        <v>110.276428999999</v>
      </c>
      <c s="64" r="AG432">
        <v>76.13084</v>
      </c>
      <c s="64" r="AH432">
        <v>30.052292</v>
      </c>
      <c s="64" r="AI432">
        <v>0.0</v>
      </c>
      <c s="64" r="AJ432">
        <v>133.231828</v>
      </c>
      <c s="64" r="AK432">
        <v>300.741484</v>
      </c>
      <c s="64" r="AL432">
        <v>71.1237579999999</v>
      </c>
      <c s="64" r="AM432">
        <v>484.902928999999</v>
      </c>
      <c s="64" r="AN432">
        <v>98.170821</v>
      </c>
      <c s="64" r="AO432">
        <v>69.128741</v>
      </c>
      <c s="64" r="AP432">
        <v>119.25824</v>
      </c>
      <c s="64" r="AQ432">
        <v>79.137703</v>
      </c>
      <c s="64" r="AR432">
        <v>74.1289869999999</v>
      </c>
      <c s="64" r="AS432">
        <v>42.0732089999999</v>
      </c>
      <c s="64" r="AT432">
        <v>3.00522899999999</v>
      </c>
      <c s="64" r="AU432">
        <v>129.224855999999</v>
      </c>
      <c s="64" r="AV432">
        <v>278.543857</v>
      </c>
      <c s="64" r="AW432">
        <v>77.1342159999999</v>
      </c>
      <c s="64" r="AX432">
        <v>777.623633</v>
      </c>
      <c s="64" r="AY432">
        <v>4.006972</v>
      </c>
      <c s="64" r="AZ432">
        <v>60.104584</v>
      </c>
      <c s="64" r="BA432">
        <v>24.07571</v>
      </c>
      <c s="64" r="BB432">
        <v>152.264947</v>
      </c>
      <c s="64" r="BC432">
        <v>124.216140999999</v>
      </c>
      <c s="64" r="BD432">
        <v>120.209168</v>
      </c>
      <c s="64" r="BE432">
        <v>172.299808</v>
      </c>
      <c s="64" r="BF432">
        <v>120.446303</v>
      </c>
      <c s="64" r="BG432">
        <v>672.0</v>
      </c>
      <c s="64" r="BH432">
        <v>412.887526999999</v>
      </c>
      <c s="64" r="BI432">
        <v>4.006972</v>
      </c>
      <c s="64" r="BJ432">
        <v>48.0836669999999</v>
      </c>
      <c s="64" r="BK432">
        <v>16.061765</v>
      </c>
      <c s="64" r="BL432">
        <v>80.139446</v>
      </c>
      <c s="64" r="BM432">
        <v>16.0278889999999</v>
      </c>
      <c s="64" r="BN432">
        <v>100.174307</v>
      </c>
      <c s="64" r="BO432">
        <v>88.15339</v>
      </c>
      <c s="64" r="BP432">
        <v>60.24009</v>
      </c>
      <c s="64" r="BQ432">
        <v>364.736107</v>
      </c>
      <c s="64" r="BR432">
        <v>0.0</v>
      </c>
      <c s="64" r="BS432">
        <v>12.020917</v>
      </c>
      <c s="64" r="BT432">
        <v>8.01394499999999</v>
      </c>
      <c s="64" r="BU432">
        <v>72.125501</v>
      </c>
      <c s="64" r="BV432">
        <v>108.188252</v>
      </c>
      <c s="64" r="BW432">
        <v>20.0348609999999</v>
      </c>
      <c s="64" r="BX432">
        <v>84.1464179999999</v>
      </c>
      <c s="64" r="BY432">
        <v>60.2062129999999</v>
      </c>
      <c s="64" r="BZ432">
        <v>84.1464179999999</v>
      </c>
      <c s="64" r="CA432">
        <v>0.0</v>
      </c>
      <c s="64" r="CB432">
        <v>0.0</v>
      </c>
      <c s="64" r="CC432">
        <v>0.0</v>
      </c>
      <c s="64" r="CD432">
        <v>0.0</v>
      </c>
      <c s="64" r="CE432">
        <v>8.01394499999999</v>
      </c>
      <c s="64" r="CF432">
        <v>24.041834</v>
      </c>
      <c s="64" r="CG432">
        <v>0.0</v>
      </c>
      <c s="64" r="CH432">
        <v>52.09064</v>
      </c>
      <c s="64" r="CI432">
        <v>477.066836</v>
      </c>
      <c s="64" r="CJ432">
        <v>4.006972</v>
      </c>
      <c s="64" r="CK432">
        <v>56.0976119999999</v>
      </c>
      <c s="64" r="CL432">
        <v>24.07571</v>
      </c>
      <c s="64" r="CM432">
        <v>148.257973999999</v>
      </c>
      <c s="64" r="CN432">
        <v>104.181279</v>
      </c>
      <c s="64" r="CO432">
        <v>84.1464179999999</v>
      </c>
      <c s="64" r="CP432">
        <v>0.0</v>
      </c>
      <c s="64" r="CQ432">
        <v>56.30087</v>
      </c>
      <c s="64" r="CR432">
        <v>216.410379</v>
      </c>
      <c s="64" r="CS432">
        <v>0.0</v>
      </c>
      <c s="64" r="CT432">
        <v>4.006972</v>
      </c>
      <c s="64" r="CU432">
        <v>0.0</v>
      </c>
      <c s="64" r="CV432">
        <v>4.006972</v>
      </c>
      <c s="64" r="CW432">
        <v>12.020917</v>
      </c>
      <c s="64" r="CX432">
        <v>12.020917</v>
      </c>
      <c s="64" r="CY432">
        <v>172.299808</v>
      </c>
      <c s="64" r="CZ432">
        <v>12.054793</v>
      </c>
    </row>
    <row customHeight="1" r="433" ht="15.0">
      <c t="s" s="62" r="A433">
        <v>4468</v>
      </c>
      <c t="s" s="62" r="B433">
        <v>4469</v>
      </c>
      <c t="s" s="62" r="C433">
        <v>4470</v>
      </c>
      <c t="s" s="62" r="D433">
        <v>4471</v>
      </c>
      <c t="s" s="62" r="E433">
        <v>4472</v>
      </c>
      <c t="s" s="62" r="F433">
        <v>4473</v>
      </c>
      <c t="s" s="63" r="G433">
        <v>4474</v>
      </c>
      <c t="s" s="62" r="H433">
        <v>4475</v>
      </c>
      <c s="64" r="I433">
        <v>1864.0</v>
      </c>
      <c s="64" r="J433">
        <v>1754.0</v>
      </c>
      <c s="64" r="K433">
        <v>1640.0</v>
      </c>
      <c s="64" r="L433">
        <v>1531.0</v>
      </c>
      <c s="64" r="M433">
        <v>1455.0</v>
      </c>
      <c s="64" r="N433">
        <v>1275.0</v>
      </c>
      <c s="64" r="O433">
        <v>13.87</v>
      </c>
      <c s="64" r="P433">
        <v>308.53109</v>
      </c>
      <c s="64" r="Q433">
        <v>233.20454</v>
      </c>
      <c s="64" r="R433">
        <v>303.675484999999</v>
      </c>
      <c s="64" r="S433">
        <v>381.022294999999</v>
      </c>
      <c s="64" r="T433">
        <v>347.683896</v>
      </c>
      <c s="64" r="U433">
        <v>289.882693</v>
      </c>
      <c s="64" r="V433">
        <v>315.0</v>
      </c>
      <c s="64" r="W433">
        <v>253.0</v>
      </c>
      <c s="64" r="X433">
        <v>337.0</v>
      </c>
      <c s="64" r="Y433">
        <v>301.0</v>
      </c>
      <c s="64" r="Z433">
        <v>354.0</v>
      </c>
      <c s="64" r="AA433">
        <v>194.0</v>
      </c>
      <c s="64" r="AB433">
        <v>907.088590999999</v>
      </c>
      <c s="64" r="AC433">
        <v>159.67241</v>
      </c>
      <c s="64" r="AD433">
        <v>121.519468</v>
      </c>
      <c s="64" r="AE433">
        <v>145.982272999999</v>
      </c>
      <c s="64" r="AF433">
        <v>179.238547</v>
      </c>
      <c s="64" r="AG433">
        <v>176.300546999999</v>
      </c>
      <c s="64" r="AH433">
        <v>115.561344</v>
      </c>
      <c s="64" r="AI433">
        <v>8.81400099999999</v>
      </c>
      <c s="64" r="AJ433">
        <v>207.680279</v>
      </c>
      <c s="64" r="AK433">
        <v>462.389092</v>
      </c>
      <c s="64" r="AL433">
        <v>237.019218999999</v>
      </c>
      <c s="64" r="AM433">
        <v>956.911409</v>
      </c>
      <c s="64" r="AN433">
        <v>148.858679999999</v>
      </c>
      <c s="64" r="AO433">
        <v>111.685072</v>
      </c>
      <c s="64" r="AP433">
        <v>157.693211999999</v>
      </c>
      <c s="64" r="AQ433">
        <v>201.783747</v>
      </c>
      <c s="64" r="AR433">
        <v>171.383349</v>
      </c>
      <c s="64" r="AS433">
        <v>144.941347</v>
      </c>
      <c s="64" r="AT433">
        <v>20.566002</v>
      </c>
      <c s="64" r="AU433">
        <v>195.887216</v>
      </c>
      <c s="64" r="AV433">
        <v>484.852168</v>
      </c>
      <c s="64" r="AW433">
        <v>276.172025</v>
      </c>
      <c s="64" r="AX433">
        <v>1524.33555</v>
      </c>
      <c s="64" r="AY433">
        <v>54.842672</v>
      </c>
      <c s="64" r="AZ433">
        <v>58.842129</v>
      </c>
      <c s="64" r="BA433">
        <v>39.1733369999999</v>
      </c>
      <c s="64" r="BB433">
        <v>101.850676</v>
      </c>
      <c s="64" r="BC433">
        <v>227.287477999999</v>
      </c>
      <c s="64" r="BD433">
        <v>262.543480999999</v>
      </c>
      <c s="64" r="BE433">
        <v>568.013385999999</v>
      </c>
      <c s="64" r="BF433">
        <v>211.782390999999</v>
      </c>
      <c s="64" r="BG433">
        <v>1420.0</v>
      </c>
      <c s="64" r="BH433">
        <v>760.209108</v>
      </c>
      <c s="64" r="BI433">
        <v>31.33867</v>
      </c>
      <c s="64" r="BJ433">
        <v>31.420793</v>
      </c>
      <c s="64" r="BK433">
        <v>31.33867</v>
      </c>
      <c s="64" r="BL433">
        <v>39.1733369999999</v>
      </c>
      <c s="64" r="BM433">
        <v>43.090671</v>
      </c>
      <c s="64" r="BN433">
        <v>215.535476999999</v>
      </c>
      <c s="64" r="BO433">
        <v>297.717360999999</v>
      </c>
      <c s="64" r="BP433">
        <v>70.59413</v>
      </c>
      <c s="64" r="BQ433">
        <v>764.126442</v>
      </c>
      <c s="64" r="BR433">
        <v>23.504002</v>
      </c>
      <c s="64" r="BS433">
        <v>27.421336</v>
      </c>
      <c s="64" r="BT433">
        <v>7.83466699999999</v>
      </c>
      <c s="64" r="BU433">
        <v>62.677339</v>
      </c>
      <c s="64" r="BV433">
        <v>184.196807</v>
      </c>
      <c s="64" r="BW433">
        <v>47.008004</v>
      </c>
      <c s="64" r="BX433">
        <v>270.296024999999</v>
      </c>
      <c s="64" r="BY433">
        <v>141.18826</v>
      </c>
      <c s="64" r="BZ433">
        <v>145.105594</v>
      </c>
      <c s="64" r="CA433">
        <v>0.0</v>
      </c>
      <c s="64" r="CB433">
        <v>0.0</v>
      </c>
      <c s="64" r="CC433">
        <v>0.0</v>
      </c>
      <c s="64" r="CD433">
        <v>15.669335</v>
      </c>
      <c s="64" r="CE433">
        <v>19.586668</v>
      </c>
      <c s="64" r="CF433">
        <v>27.421336</v>
      </c>
      <c s="64" r="CG433">
        <v>0.0</v>
      </c>
      <c s="64" r="CH433">
        <v>82.4282549999999</v>
      </c>
      <c s="64" r="CI433">
        <v>603.597884</v>
      </c>
      <c s="64" r="CJ433">
        <v>39.1733369999999</v>
      </c>
      <c s="64" r="CK433">
        <v>27.50346</v>
      </c>
      <c s="64" r="CL433">
        <v>23.504002</v>
      </c>
      <c s="64" r="CM433">
        <v>70.512006</v>
      </c>
      <c s="64" r="CN433">
        <v>184.196807</v>
      </c>
      <c s="64" r="CO433">
        <v>195.948808</v>
      </c>
      <c s="64" r="CP433">
        <v>0.0</v>
      </c>
      <c s="64" r="CQ433">
        <v>62.7594629999999</v>
      </c>
      <c s="64" r="CR433">
        <v>775.632071</v>
      </c>
      <c s="64" r="CS433">
        <v>15.669335</v>
      </c>
      <c s="64" r="CT433">
        <v>31.33867</v>
      </c>
      <c s="64" r="CU433">
        <v>15.669335</v>
      </c>
      <c s="64" r="CV433">
        <v>15.669335</v>
      </c>
      <c s="64" r="CW433">
        <v>23.504002</v>
      </c>
      <c s="64" r="CX433">
        <v>39.1733369999999</v>
      </c>
      <c s="64" r="CY433">
        <v>568.013385999999</v>
      </c>
      <c s="64" r="CZ433">
        <v>66.594673</v>
      </c>
    </row>
    <row customHeight="1" r="434" ht="15.0">
      <c t="s" s="62" r="A434">
        <v>4476</v>
      </c>
      <c t="s" s="62" r="B434">
        <v>4477</v>
      </c>
      <c t="s" s="62" r="C434">
        <v>4478</v>
      </c>
      <c t="s" s="62" r="D434">
        <v>4479</v>
      </c>
      <c t="s" s="62" r="E434">
        <v>4480</v>
      </c>
      <c t="s" s="62" r="F434">
        <v>4481</v>
      </c>
      <c t="s" s="63" r="G434">
        <v>4482</v>
      </c>
      <c t="s" s="62" r="H434">
        <v>4483</v>
      </c>
      <c s="64" r="I434">
        <v>1566.0</v>
      </c>
      <c s="64" r="J434">
        <v>1277.0</v>
      </c>
      <c s="64" r="K434">
        <v>1349.0</v>
      </c>
      <c s="64" r="L434">
        <v>1203.0</v>
      </c>
      <c s="64" r="M434">
        <v>1018.0</v>
      </c>
      <c s="64" r="N434">
        <v>925.0</v>
      </c>
      <c s="64" r="O434">
        <v>7.68</v>
      </c>
      <c s="64" r="P434">
        <v>316.522296999999</v>
      </c>
      <c s="64" r="Q434">
        <v>185.872588</v>
      </c>
      <c s="64" r="R434">
        <v>325.077907999999</v>
      </c>
      <c s="64" r="S434">
        <v>334.244673999999</v>
      </c>
      <c s="64" r="T434">
        <v>253.040008</v>
      </c>
      <c s="64" r="U434">
        <v>151.242525</v>
      </c>
      <c s="64" r="V434">
        <v>222.0</v>
      </c>
      <c s="64" r="W434">
        <v>212.0</v>
      </c>
      <c s="64" r="X434">
        <v>251.0</v>
      </c>
      <c s="64" r="Y434">
        <v>263.0</v>
      </c>
      <c s="64" r="Z434">
        <v>252.0</v>
      </c>
      <c s="64" r="AA434">
        <v>77.0</v>
      </c>
      <c s="64" r="AB434">
        <v>756.953401999999</v>
      </c>
      <c s="64" r="AC434">
        <v>162.150087</v>
      </c>
      <c s="64" r="AD434">
        <v>92.3714729999999</v>
      </c>
      <c s="64" r="AE434">
        <v>153.501811</v>
      </c>
      <c s="64" r="AF434">
        <v>170.446453999999</v>
      </c>
      <c s="64" r="AG434">
        <v>109.575361</v>
      </c>
      <c s="64" r="AH434">
        <v>67.778574</v>
      </c>
      <c s="64" r="AI434">
        <v>1.129643</v>
      </c>
      <c s="64" r="AJ434">
        <v>200.557945999999</v>
      </c>
      <c s="64" r="AK434">
        <v>412.930809</v>
      </c>
      <c s="64" r="AL434">
        <v>143.464647</v>
      </c>
      <c s="64" r="AM434">
        <v>809.046598</v>
      </c>
      <c s="64" r="AN434">
        <v>154.372209</v>
      </c>
      <c s="64" r="AO434">
        <v>93.5011149999999</v>
      </c>
      <c s="64" r="AP434">
        <v>171.576097</v>
      </c>
      <c s="64" r="AQ434">
        <v>163.798218999999</v>
      </c>
      <c s="64" r="AR434">
        <v>143.464647</v>
      </c>
      <c s="64" r="AS434">
        <v>78.94538</v>
      </c>
      <c s="64" r="AT434">
        <v>3.388929</v>
      </c>
      <c s="64" r="AU434">
        <v>196.168995999999</v>
      </c>
      <c s="64" r="AV434">
        <v>433.394004</v>
      </c>
      <c s="64" r="AW434">
        <v>179.483598</v>
      </c>
      <c s="64" r="AX434">
        <v>1244.53330699999</v>
      </c>
      <c s="64" r="AY434">
        <v>18.074286</v>
      </c>
      <c s="64" r="AZ434">
        <v>27.111429</v>
      </c>
      <c s="64" r="BA434">
        <v>49.704287</v>
      </c>
      <c s="64" r="BB434">
        <v>122.001431999999</v>
      </c>
      <c s="64" r="BC434">
        <v>180.742863</v>
      </c>
      <c s="64" r="BD434">
        <v>203.335721</v>
      </c>
      <c s="64" r="BE434">
        <v>442.301525</v>
      </c>
      <c s="64" r="BF434">
        <v>201.261764</v>
      </c>
      <c s="64" r="BG434">
        <v>1080.0</v>
      </c>
      <c s="64" r="BH434">
        <v>608.970183</v>
      </c>
      <c s="64" r="BI434">
        <v>13.5557149999999</v>
      </c>
      <c s="64" r="BJ434">
        <v>22.592858</v>
      </c>
      <c s="64" r="BK434">
        <v>40.667144</v>
      </c>
      <c s="64" r="BL434">
        <v>45.1857159999999</v>
      </c>
      <c s="64" r="BM434">
        <v>40.667144</v>
      </c>
      <c s="64" r="BN434">
        <v>158.150004999999</v>
      </c>
      <c s="64" r="BO434">
        <v>216.891435</v>
      </c>
      <c s="64" r="BP434">
        <v>71.2601669999999</v>
      </c>
      <c s="64" r="BQ434">
        <v>635.563124</v>
      </c>
      <c s="64" r="BR434">
        <v>4.51857199999999</v>
      </c>
      <c s="64" r="BS434">
        <v>4.51857199999999</v>
      </c>
      <c s="64" r="BT434">
        <v>9.037143</v>
      </c>
      <c s="64" r="BU434">
        <v>76.815717</v>
      </c>
      <c s="64" r="BV434">
        <v>140.075718999999</v>
      </c>
      <c s="64" r="BW434">
        <v>45.1857159999999</v>
      </c>
      <c s="64" r="BX434">
        <v>225.410089</v>
      </c>
      <c s="64" r="BY434">
        <v>130.001597</v>
      </c>
      <c s="64" r="BZ434">
        <v>112.964288999999</v>
      </c>
      <c s="64" r="CA434">
        <v>0.0</v>
      </c>
      <c s="64" r="CB434">
        <v>0.0</v>
      </c>
      <c s="64" r="CC434">
        <v>0.0</v>
      </c>
      <c s="64" r="CD434">
        <v>4.51857199999999</v>
      </c>
      <c s="64" r="CE434">
        <v>9.037143</v>
      </c>
      <c s="64" r="CF434">
        <v>36.1485729999999</v>
      </c>
      <c s="64" r="CG434">
        <v>0.0</v>
      </c>
      <c s="64" r="CH434">
        <v>63.260002</v>
      </c>
      <c s="64" r="CI434">
        <v>576.303204</v>
      </c>
      <c s="64" r="CJ434">
        <v>4.51857199999999</v>
      </c>
      <c s="64" r="CK434">
        <v>22.592858</v>
      </c>
      <c s="64" r="CL434">
        <v>45.1857159999999</v>
      </c>
      <c s="64" r="CM434">
        <v>108.445718</v>
      </c>
      <c s="64" r="CN434">
        <v>153.631432999999</v>
      </c>
      <c s="64" r="CO434">
        <v>135.557146999999</v>
      </c>
      <c s="64" r="CP434">
        <v>0.0</v>
      </c>
      <c s="64" r="CQ434">
        <v>106.371761</v>
      </c>
      <c s="64" r="CR434">
        <v>555.265813999999</v>
      </c>
      <c s="64" r="CS434">
        <v>13.5557149999999</v>
      </c>
      <c s="64" r="CT434">
        <v>4.51857199999999</v>
      </c>
      <c s="64" r="CU434">
        <v>4.51857199999999</v>
      </c>
      <c s="64" r="CV434">
        <v>9.037143</v>
      </c>
      <c s="64" r="CW434">
        <v>18.074286</v>
      </c>
      <c s="64" r="CX434">
        <v>31.630001</v>
      </c>
      <c s="64" r="CY434">
        <v>442.301525</v>
      </c>
      <c s="64" r="CZ434">
        <v>31.630001</v>
      </c>
    </row>
    <row customHeight="1" r="435" ht="15.0">
      <c t="s" s="62" r="A435">
        <v>4484</v>
      </c>
      <c t="s" s="62" r="B435">
        <v>4485</v>
      </c>
      <c t="s" s="62" r="C435">
        <v>4486</v>
      </c>
      <c t="s" s="62" r="D435">
        <v>4487</v>
      </c>
      <c t="s" s="62" r="E435">
        <v>4488</v>
      </c>
      <c t="s" s="62" r="F435">
        <v>4489</v>
      </c>
      <c t="s" s="63" r="G435">
        <v>4490</v>
      </c>
      <c t="s" s="62" r="H435">
        <v>4491</v>
      </c>
      <c s="64" r="I435">
        <v>1510.0</v>
      </c>
      <c s="64" r="J435">
        <v>1178.0</v>
      </c>
      <c s="64" r="K435">
        <v>1015.0</v>
      </c>
      <c s="64" r="L435">
        <v>864.0</v>
      </c>
      <c s="64" r="M435">
        <v>812.0</v>
      </c>
      <c s="64" r="N435">
        <v>794.0</v>
      </c>
      <c s="64" r="O435">
        <v>12.0</v>
      </c>
      <c s="64" r="P435">
        <v>333.814345</v>
      </c>
      <c s="64" r="Q435">
        <v>240.005236999999</v>
      </c>
      <c s="64" r="R435">
        <v>340.713742</v>
      </c>
      <c s="64" r="S435">
        <v>293.302601999999</v>
      </c>
      <c s="64" r="T435">
        <v>188.60568</v>
      </c>
      <c s="64" r="U435">
        <v>113.558394</v>
      </c>
      <c s="64" r="V435">
        <v>245.0</v>
      </c>
      <c s="64" r="W435">
        <v>213.0</v>
      </c>
      <c s="64" r="X435">
        <v>268.0</v>
      </c>
      <c s="64" r="Y435">
        <v>220.0</v>
      </c>
      <c s="64" r="Z435">
        <v>149.0</v>
      </c>
      <c s="64" r="AA435">
        <v>83.0</v>
      </c>
      <c s="64" r="AB435">
        <v>737.738654999999</v>
      </c>
      <c s="64" r="AC435">
        <v>167.894636999999</v>
      </c>
      <c s="64" r="AD435">
        <v>108.646779</v>
      </c>
      <c s="64" r="AE435">
        <v>167.894636999999</v>
      </c>
      <c s="64" r="AF435">
        <v>149.132814999999</v>
      </c>
      <c s="64" r="AG435">
        <v>98.746429</v>
      </c>
      <c s="64" r="AH435">
        <v>41.4735</v>
      </c>
      <c s="64" r="AI435">
        <v>3.949857</v>
      </c>
      <c s="64" r="AJ435">
        <v>205.431133999999</v>
      </c>
      <c s="64" r="AK435">
        <v>442.448270999999</v>
      </c>
      <c s="64" r="AL435">
        <v>89.859251</v>
      </c>
      <c s="64" r="AM435">
        <v>772.261345</v>
      </c>
      <c s="64" r="AN435">
        <v>165.919708</v>
      </c>
      <c s="64" r="AO435">
        <v>131.358458</v>
      </c>
      <c s="64" r="AP435">
        <v>172.819105</v>
      </c>
      <c s="64" r="AQ435">
        <v>144.169787</v>
      </c>
      <c s="64" r="AR435">
        <v>89.859251</v>
      </c>
      <c s="64" r="AS435">
        <v>61.2227859999999</v>
      </c>
      <c s="64" r="AT435">
        <v>6.91225</v>
      </c>
      <c s="64" r="AU435">
        <v>212.33053</v>
      </c>
      <c s="64" r="AV435">
        <v>442.422564</v>
      </c>
      <c s="64" r="AW435">
        <v>117.508251</v>
      </c>
      <c s="64" r="AX435">
        <v>1192.95969399999</v>
      </c>
      <c s="64" r="AY435">
        <v>23.6991429999999</v>
      </c>
      <c s="64" r="AZ435">
        <v>55.298</v>
      </c>
      <c s="64" r="BA435">
        <v>39.498572</v>
      </c>
      <c s="64" r="BB435">
        <v>118.547129</v>
      </c>
      <c s="64" r="BC435">
        <v>256.792129999999</v>
      </c>
      <c s="64" r="BD435">
        <v>248.841002</v>
      </c>
      <c s="64" r="BE435">
        <v>268.590287999999</v>
      </c>
      <c s="64" r="BF435">
        <v>181.69343</v>
      </c>
      <c s="64" r="BG435">
        <v>948.0</v>
      </c>
      <c s="64" r="BH435">
        <v>596.531260999999</v>
      </c>
      <c s="64" r="BI435">
        <v>11.849572</v>
      </c>
      <c s="64" r="BJ435">
        <v>47.3982859999999</v>
      </c>
      <c s="64" r="BK435">
        <v>19.749286</v>
      </c>
      <c s="64" r="BL435">
        <v>67.198986</v>
      </c>
      <c s="64" r="BM435">
        <v>55.349415</v>
      </c>
      <c s="64" r="BN435">
        <v>201.442715999999</v>
      </c>
      <c s="64" r="BO435">
        <v>130.345287</v>
      </c>
      <c s="64" r="BP435">
        <v>63.197715</v>
      </c>
      <c s="64" r="BQ435">
        <v>596.428433</v>
      </c>
      <c s="64" r="BR435">
        <v>11.849572</v>
      </c>
      <c s="64" r="BS435">
        <v>7.899714</v>
      </c>
      <c s="64" r="BT435">
        <v>19.749286</v>
      </c>
      <c s="64" r="BU435">
        <v>51.348143</v>
      </c>
      <c s="64" r="BV435">
        <v>201.442715999999</v>
      </c>
      <c s="64" r="BW435">
        <v>47.3982859999999</v>
      </c>
      <c s="64" r="BX435">
        <v>138.245001</v>
      </c>
      <c s="64" r="BY435">
        <v>118.495715</v>
      </c>
      <c s="64" r="BZ435">
        <v>150.094573</v>
      </c>
      <c s="64" r="CA435">
        <v>0.0</v>
      </c>
      <c s="64" r="CB435">
        <v>3.949857</v>
      </c>
      <c s="64" r="CC435">
        <v>0.0</v>
      </c>
      <c s="64" r="CD435">
        <v>7.899714</v>
      </c>
      <c s="64" r="CE435">
        <v>11.849572</v>
      </c>
      <c s="64" r="CF435">
        <v>35.548715</v>
      </c>
      <c s="64" r="CG435">
        <v>0.0</v>
      </c>
      <c s="64" r="CH435">
        <v>90.846715</v>
      </c>
      <c s="64" r="CI435">
        <v>699.227547999999</v>
      </c>
      <c s="64" r="CJ435">
        <v>15.799429</v>
      </c>
      <c s="64" r="CK435">
        <v>51.348143</v>
      </c>
      <c s="64" r="CL435">
        <v>39.498572</v>
      </c>
      <c s="64" r="CM435">
        <v>102.747701</v>
      </c>
      <c s="64" r="CN435">
        <v>209.393844</v>
      </c>
      <c s="64" r="CO435">
        <v>209.34243</v>
      </c>
      <c s="64" r="CP435">
        <v>0.0</v>
      </c>
      <c s="64" r="CQ435">
        <v>71.097429</v>
      </c>
      <c s="64" r="CR435">
        <v>343.637573999999</v>
      </c>
      <c s="64" r="CS435">
        <v>7.899714</v>
      </c>
      <c s="64" r="CT435">
        <v>0.0</v>
      </c>
      <c s="64" r="CU435">
        <v>0.0</v>
      </c>
      <c s="64" r="CV435">
        <v>7.899714</v>
      </c>
      <c s="64" r="CW435">
        <v>35.548715</v>
      </c>
      <c s="64" r="CX435">
        <v>3.949857</v>
      </c>
      <c s="64" r="CY435">
        <v>268.590287999999</v>
      </c>
      <c s="64" r="CZ435">
        <v>19.749286</v>
      </c>
    </row>
    <row customHeight="1" r="436" ht="15.0">
      <c t="s" s="62" r="A436">
        <v>4492</v>
      </c>
      <c t="s" s="62" r="B436">
        <v>4493</v>
      </c>
      <c t="s" s="62" r="C436">
        <v>4494</v>
      </c>
      <c t="s" s="62" r="D436">
        <v>4495</v>
      </c>
      <c t="s" s="62" r="E436">
        <v>4496</v>
      </c>
      <c t="s" s="62" r="F436">
        <v>4497</v>
      </c>
      <c t="s" s="63" r="G436">
        <v>4498</v>
      </c>
      <c t="s" s="62" r="H436">
        <v>4499</v>
      </c>
      <c s="64" r="I436">
        <v>208.0</v>
      </c>
      <c s="64" r="J436">
        <v>170.0</v>
      </c>
      <c s="64" r="K436">
        <v>167.0</v>
      </c>
      <c s="64" r="L436">
        <v>164.0</v>
      </c>
      <c s="64" r="M436">
        <v>194.0</v>
      </c>
      <c s="64" r="N436">
        <v>246.0</v>
      </c>
      <c s="64" r="O436">
        <v>7.47</v>
      </c>
      <c s="64" r="P436">
        <v>36.5268289999999</v>
      </c>
      <c s="64" r="Q436">
        <v>38.5560979999999</v>
      </c>
      <c s="64" r="R436">
        <v>45.658537</v>
      </c>
      <c s="64" r="S436">
        <v>45.658537</v>
      </c>
      <c s="64" r="T436">
        <v>23.3365849999999</v>
      </c>
      <c s="64" r="U436">
        <v>18.2634149999999</v>
      </c>
      <c s="64" r="V436">
        <v>35.0</v>
      </c>
      <c s="64" r="W436">
        <v>22.0</v>
      </c>
      <c s="64" r="X436">
        <v>46.0</v>
      </c>
      <c s="64" r="Y436">
        <v>20.0</v>
      </c>
      <c s="64" r="Z436">
        <v>30.0</v>
      </c>
      <c s="64" r="AA436">
        <v>17.0</v>
      </c>
      <c s="64" r="AB436">
        <v>115.668293</v>
      </c>
      <c s="64" r="AC436">
        <v>24.35122</v>
      </c>
      <c s="64" r="AD436">
        <v>23.3365849999999</v>
      </c>
      <c s="64" r="AE436">
        <v>22.3219509999999</v>
      </c>
      <c s="64" r="AF436">
        <v>24.35122</v>
      </c>
      <c s="64" r="AG436">
        <v>9.131707</v>
      </c>
      <c s="64" r="AH436">
        <v>11.160976</v>
      </c>
      <c s="64" r="AI436">
        <v>1.014634</v>
      </c>
      <c s="64" r="AJ436">
        <v>31.4536589999999</v>
      </c>
      <c s="64" r="AK436">
        <v>64.9365849999999</v>
      </c>
      <c s="64" r="AL436">
        <v>19.2780489999999</v>
      </c>
      <c s="64" r="AM436">
        <v>92.3317069999999</v>
      </c>
      <c s="64" r="AN436">
        <v>12.17561</v>
      </c>
      <c s="64" r="AO436">
        <v>15.219512</v>
      </c>
      <c s="64" r="AP436">
        <v>23.3365849999999</v>
      </c>
      <c s="64" r="AQ436">
        <v>21.307317</v>
      </c>
      <c s="64" r="AR436">
        <v>14.204878</v>
      </c>
      <c s="64" r="AS436">
        <v>6.087805</v>
      </c>
      <c s="64" r="AT436">
        <v>0.0</v>
      </c>
      <c s="64" r="AU436">
        <v>16.2341459999999</v>
      </c>
      <c s="64" r="AV436">
        <v>58.8487799999999</v>
      </c>
      <c s="64" r="AW436">
        <v>17.24878</v>
      </c>
      <c s="64" r="AX436">
        <v>162.341463</v>
      </c>
      <c s="64" r="AY436">
        <v>12.17561</v>
      </c>
      <c s="64" r="AZ436">
        <v>0.0</v>
      </c>
      <c s="64" r="BA436">
        <v>4.058537</v>
      </c>
      <c s="64" r="BB436">
        <v>32.468293</v>
      </c>
      <c s="64" r="BC436">
        <v>24.35122</v>
      </c>
      <c s="64" r="BD436">
        <v>32.468293</v>
      </c>
      <c s="64" r="BE436">
        <v>44.6439019999999</v>
      </c>
      <c s="64" r="BF436">
        <v>12.17561</v>
      </c>
      <c s="64" r="BG436">
        <v>136.0</v>
      </c>
      <c s="64" r="BH436">
        <v>81.170732</v>
      </c>
      <c s="64" r="BI436">
        <v>8.11707299999999</v>
      </c>
      <c s="64" r="BJ436">
        <v>0.0</v>
      </c>
      <c s="64" r="BK436">
        <v>0.0</v>
      </c>
      <c s="64" r="BL436">
        <v>20.292683</v>
      </c>
      <c s="64" r="BM436">
        <v>0.0</v>
      </c>
      <c s="64" r="BN436">
        <v>24.35122</v>
      </c>
      <c s="64" r="BO436">
        <v>20.292683</v>
      </c>
      <c s="64" r="BP436">
        <v>8.11707299999999</v>
      </c>
      <c s="64" r="BQ436">
        <v>81.170732</v>
      </c>
      <c s="64" r="BR436">
        <v>4.058537</v>
      </c>
      <c s="64" r="BS436">
        <v>0.0</v>
      </c>
      <c s="64" r="BT436">
        <v>4.058537</v>
      </c>
      <c s="64" r="BU436">
        <v>12.17561</v>
      </c>
      <c s="64" r="BV436">
        <v>24.35122</v>
      </c>
      <c s="64" r="BW436">
        <v>8.11707299999999</v>
      </c>
      <c s="64" r="BX436">
        <v>24.35122</v>
      </c>
      <c s="64" r="BY436">
        <v>4.058537</v>
      </c>
      <c s="64" r="BZ436">
        <v>24.35122</v>
      </c>
      <c s="64" r="CA436">
        <v>0.0</v>
      </c>
      <c s="64" r="CB436">
        <v>0.0</v>
      </c>
      <c s="64" r="CC436">
        <v>0.0</v>
      </c>
      <c s="64" r="CD436">
        <v>0.0</v>
      </c>
      <c s="64" r="CE436">
        <v>8.11707299999999</v>
      </c>
      <c s="64" r="CF436">
        <v>4.058537</v>
      </c>
      <c s="64" r="CG436">
        <v>0.0</v>
      </c>
      <c s="64" r="CH436">
        <v>12.17561</v>
      </c>
      <c s="64" r="CI436">
        <v>85.229268</v>
      </c>
      <c s="64" r="CJ436">
        <v>8.11707299999999</v>
      </c>
      <c s="64" r="CK436">
        <v>0.0</v>
      </c>
      <c s="64" r="CL436">
        <v>4.058537</v>
      </c>
      <c s="64" r="CM436">
        <v>32.468293</v>
      </c>
      <c s="64" r="CN436">
        <v>12.17561</v>
      </c>
      <c s="64" r="CO436">
        <v>28.409756</v>
      </c>
      <c s="64" r="CP436">
        <v>0.0</v>
      </c>
      <c s="64" r="CQ436">
        <v>0.0</v>
      </c>
      <c s="64" r="CR436">
        <v>52.7609759999999</v>
      </c>
      <c s="64" r="CS436">
        <v>4.058537</v>
      </c>
      <c s="64" r="CT436">
        <v>0.0</v>
      </c>
      <c s="64" r="CU436">
        <v>0.0</v>
      </c>
      <c s="64" r="CV436">
        <v>0.0</v>
      </c>
      <c s="64" r="CW436">
        <v>4.058537</v>
      </c>
      <c s="64" r="CX436">
        <v>0.0</v>
      </c>
      <c s="64" r="CY436">
        <v>44.6439019999999</v>
      </c>
      <c s="64" r="CZ436">
        <v>0.0</v>
      </c>
    </row>
    <row customHeight="1" r="437" ht="15.0">
      <c t="s" s="62" r="A437">
        <v>4500</v>
      </c>
      <c t="s" s="62" r="B437">
        <v>4501</v>
      </c>
      <c t="s" s="62" r="C437">
        <v>4502</v>
      </c>
      <c t="s" s="62" r="D437">
        <v>4503</v>
      </c>
      <c t="s" s="62" r="E437">
        <v>4504</v>
      </c>
      <c t="s" s="62" r="F437">
        <v>4505</v>
      </c>
      <c t="s" s="63" r="G437">
        <v>4506</v>
      </c>
      <c t="s" s="62" r="H437">
        <v>4507</v>
      </c>
      <c s="64" r="I437">
        <v>1018.0</v>
      </c>
      <c s="64" r="J437">
        <v>856.0</v>
      </c>
      <c s="64" r="K437">
        <v>798.0</v>
      </c>
      <c s="64" r="L437">
        <v>791.0</v>
      </c>
      <c s="64" r="M437">
        <v>595.0</v>
      </c>
      <c s="64" r="N437">
        <v>588.0</v>
      </c>
      <c s="64" r="O437">
        <v>3.94</v>
      </c>
      <c s="64" r="P437">
        <v>171.313356</v>
      </c>
      <c s="64" r="Q437">
        <v>186.926279999999</v>
      </c>
      <c s="64" r="R437">
        <v>198.845858999999</v>
      </c>
      <c s="64" r="S437">
        <v>243.713642999999</v>
      </c>
      <c s="64" r="T437">
        <v>152.958352999999</v>
      </c>
      <c s="64" r="U437">
        <v>64.242508</v>
      </c>
      <c s="64" r="V437">
        <v>179.0</v>
      </c>
      <c s="64" r="W437">
        <v>118.0</v>
      </c>
      <c s="64" r="X437">
        <v>225.0</v>
      </c>
      <c s="64" r="Y437">
        <v>163.0</v>
      </c>
      <c s="64" r="Z437">
        <v>119.0</v>
      </c>
      <c s="64" r="AA437">
        <v>52.0</v>
      </c>
      <c s="64" r="AB437">
        <v>484.327968</v>
      </c>
      <c s="64" r="AC437">
        <v>78.5186209999999</v>
      </c>
      <c s="64" r="AD437">
        <v>82.55736</v>
      </c>
      <c s="64" r="AE437">
        <v>96.873624</v>
      </c>
      <c s="64" r="AF437">
        <v>121.34696</v>
      </c>
      <c s="64" r="AG437">
        <v>77.4988989999999</v>
      </c>
      <c s="64" r="AH437">
        <v>25.4930589999999</v>
      </c>
      <c s="64" r="AI437">
        <v>2.039445</v>
      </c>
      <c s="64" r="AJ437">
        <v>116.228273</v>
      </c>
      <c s="64" r="AK437">
        <v>294.679685</v>
      </c>
      <c s="64" r="AL437">
        <v>73.42001</v>
      </c>
      <c s="64" r="AM437">
        <v>533.672031999999</v>
      </c>
      <c s="64" r="AN437">
        <v>92.794734</v>
      </c>
      <c s="64" r="AO437">
        <v>104.36892</v>
      </c>
      <c s="64" r="AP437">
        <v>101.972236</v>
      </c>
      <c s="64" r="AQ437">
        <v>122.366682999999</v>
      </c>
      <c s="64" r="AR437">
        <v>75.4594539999999</v>
      </c>
      <c s="64" r="AS437">
        <v>31.611393</v>
      </c>
      <c s="64" r="AT437">
        <v>5.098612</v>
      </c>
      <c s="64" r="AU437">
        <v>151.436749999999</v>
      </c>
      <c s="64" r="AV437">
        <v>296.578603999999</v>
      </c>
      <c s="64" r="AW437">
        <v>85.6566779999999</v>
      </c>
      <c s="64" r="AX437">
        <v>851.765180999999</v>
      </c>
      <c s="64" r="AY437">
        <v>8.15777899999999</v>
      </c>
      <c s="64" r="AZ437">
        <v>28.552226</v>
      </c>
      <c s="64" r="BA437">
        <v>73.42001</v>
      </c>
      <c s="64" r="BB437">
        <v>146.840019</v>
      </c>
      <c s="64" r="BC437">
        <v>150.918909</v>
      </c>
      <c s="64" r="BD437">
        <v>85.6566779999999</v>
      </c>
      <c s="64" r="BE437">
        <v>228.417808</v>
      </c>
      <c s="64" r="BF437">
        <v>129.801752999999</v>
      </c>
      <c s="64" r="BG437">
        <v>668.0</v>
      </c>
      <c s="64" r="BH437">
        <v>424.2045</v>
      </c>
      <c s="64" r="BI437">
        <v>4.078889</v>
      </c>
      <c s="64" r="BJ437">
        <v>16.3155579999999</v>
      </c>
      <c s="64" r="BK437">
        <v>57.104452</v>
      </c>
      <c s="64" r="BL437">
        <v>97.8933459999999</v>
      </c>
      <c s="64" r="BM437">
        <v>16.3155579999999</v>
      </c>
      <c s="64" r="BN437">
        <v>73.42001</v>
      </c>
      <c s="64" r="BO437">
        <v>130.524461</v>
      </c>
      <c s="64" r="BP437">
        <v>28.552226</v>
      </c>
      <c s="64" r="BQ437">
        <v>427.560680999999</v>
      </c>
      <c s="64" r="BR437">
        <v>4.078889</v>
      </c>
      <c s="64" r="BS437">
        <v>12.236668</v>
      </c>
      <c s="64" r="BT437">
        <v>16.3155579999999</v>
      </c>
      <c s="64" r="BU437">
        <v>48.9466729999999</v>
      </c>
      <c s="64" r="BV437">
        <v>134.603351</v>
      </c>
      <c s="64" r="BW437">
        <v>12.236668</v>
      </c>
      <c s="64" r="BX437">
        <v>97.8933459999999</v>
      </c>
      <c s="64" r="BY437">
        <v>101.249527</v>
      </c>
      <c s="64" r="BZ437">
        <v>125.803165</v>
      </c>
      <c s="64" r="CA437">
        <v>0.0</v>
      </c>
      <c s="64" r="CB437">
        <v>4.078889</v>
      </c>
      <c s="64" r="CC437">
        <v>0.0</v>
      </c>
      <c s="64" r="CD437">
        <v>4.078889</v>
      </c>
      <c s="64" r="CE437">
        <v>16.3155579999999</v>
      </c>
      <c s="64" r="CF437">
        <v>24.473337</v>
      </c>
      <c s="64" r="CG437">
        <v>0.0</v>
      </c>
      <c s="64" r="CH437">
        <v>76.856492</v>
      </c>
      <c s="64" r="CI437">
        <v>428.203087999999</v>
      </c>
      <c s="64" r="CJ437">
        <v>0.0</v>
      </c>
      <c s="64" r="CK437">
        <v>20.394447</v>
      </c>
      <c s="64" r="CL437">
        <v>69.34112</v>
      </c>
      <c s="64" r="CM437">
        <v>130.524461</v>
      </c>
      <c s="64" r="CN437">
        <v>126.445572</v>
      </c>
      <c s="64" r="CO437">
        <v>53.025562</v>
      </c>
      <c s="64" r="CP437">
        <v>0.0</v>
      </c>
      <c s="64" r="CQ437">
        <v>28.4719249999999</v>
      </c>
      <c s="64" r="CR437">
        <v>297.758928</v>
      </c>
      <c s="64" r="CS437">
        <v>8.15777899999999</v>
      </c>
      <c s="64" r="CT437">
        <v>4.078889</v>
      </c>
      <c s="64" r="CU437">
        <v>4.078889</v>
      </c>
      <c s="64" r="CV437">
        <v>12.236668</v>
      </c>
      <c s="64" r="CW437">
        <v>8.15777899999999</v>
      </c>
      <c s="64" r="CX437">
        <v>8.15777899999999</v>
      </c>
      <c s="64" r="CY437">
        <v>228.417808</v>
      </c>
      <c s="64" r="CZ437">
        <v>24.473337</v>
      </c>
    </row>
    <row customHeight="1" r="438" ht="15.0">
      <c t="s" s="62" r="A438">
        <v>4508</v>
      </c>
      <c t="s" s="62" r="B438">
        <v>4509</v>
      </c>
      <c t="s" s="62" r="C438">
        <v>4510</v>
      </c>
      <c t="s" s="62" r="D438">
        <v>4511</v>
      </c>
      <c t="s" s="62" r="E438">
        <v>4512</v>
      </c>
      <c t="s" s="62" r="F438">
        <v>4513</v>
      </c>
      <c t="s" s="63" r="G438">
        <v>4514</v>
      </c>
      <c t="s" s="62" r="H438">
        <v>4515</v>
      </c>
      <c s="64" r="I438">
        <v>501.0</v>
      </c>
      <c s="64" r="J438">
        <v>386.0</v>
      </c>
      <c s="64" r="K438">
        <v>359.0</v>
      </c>
      <c s="64" r="L438">
        <v>361.0</v>
      </c>
      <c s="64" r="M438">
        <v>270.0</v>
      </c>
      <c s="64" r="N438">
        <v>263.0</v>
      </c>
      <c s="64" r="O438">
        <v>9.56</v>
      </c>
      <c s="64" r="P438">
        <v>107.339395</v>
      </c>
      <c s="64" r="Q438">
        <v>57.04771</v>
      </c>
      <c s="64" r="R438">
        <v>115.996284</v>
      </c>
      <c s="64" r="S438">
        <v>104.414332</v>
      </c>
      <c s="64" r="T438">
        <v>60.07067</v>
      </c>
      <c s="64" r="U438">
        <v>56.13161</v>
      </c>
      <c s="64" r="V438">
        <v>58.0</v>
      </c>
      <c s="64" r="W438">
        <v>60.0</v>
      </c>
      <c s="64" r="X438">
        <v>90.0</v>
      </c>
      <c s="64" r="Y438">
        <v>70.0</v>
      </c>
      <c s="64" r="Z438">
        <v>72.0</v>
      </c>
      <c s="64" r="AA438">
        <v>36.0</v>
      </c>
      <c s="64" r="AB438">
        <v>255.847542</v>
      </c>
      <c s="64" r="AC438">
        <v>55.1468449999999</v>
      </c>
      <c s="64" r="AD438">
        <v>29.542953</v>
      </c>
      <c s="64" r="AE438">
        <v>62.818969</v>
      </c>
      <c s="64" r="AF438">
        <v>50.237636</v>
      </c>
      <c s="64" r="AG438">
        <v>33.482013</v>
      </c>
      <c s="64" r="AH438">
        <v>21.664832</v>
      </c>
      <c s="64" r="AI438">
        <v>2.954295</v>
      </c>
      <c s="64" r="AJ438">
        <v>68.9335559999999</v>
      </c>
      <c s="64" r="AK438">
        <v>144.569087</v>
      </c>
      <c s="64" r="AL438">
        <v>42.3448989999999</v>
      </c>
      <c s="64" r="AM438">
        <v>245.152458</v>
      </c>
      <c s="64" r="AN438">
        <v>52.1925499999999</v>
      </c>
      <c s="64" r="AO438">
        <v>27.504757</v>
      </c>
      <c s="64" r="AP438">
        <v>53.177315</v>
      </c>
      <c s="64" r="AQ438">
        <v>54.176696</v>
      </c>
      <c s="64" r="AR438">
        <v>26.588657</v>
      </c>
      <c s="64" r="AS438">
        <v>27.573422</v>
      </c>
      <c s="64" r="AT438">
        <v>3.93906</v>
      </c>
      <c s="64" r="AU438">
        <v>64.009731</v>
      </c>
      <c s="64" r="AV438">
        <v>130.919706999999</v>
      </c>
      <c s="64" r="AW438">
        <v>50.2230199999999</v>
      </c>
      <c s="64" r="AX438">
        <v>409.387613999999</v>
      </c>
      <c s="64" r="AY438">
        <v>0.0</v>
      </c>
      <c s="64" r="AZ438">
        <v>15.7562409999999</v>
      </c>
      <c s="64" r="BA438">
        <v>11.817181</v>
      </c>
      <c s="64" r="BB438">
        <v>66.964026</v>
      </c>
      <c s="64" r="BC438">
        <v>63.0249659999999</v>
      </c>
      <c s="64" r="BD438">
        <v>102.140907</v>
      </c>
      <c s="64" r="BE438">
        <v>114.23275</v>
      </c>
      <c s="64" r="BF438">
        <v>35.451543</v>
      </c>
      <c s="64" r="BG438">
        <v>320.0</v>
      </c>
      <c s="64" r="BH438">
        <v>228.190838</v>
      </c>
      <c s="64" r="BI438">
        <v>0.0</v>
      </c>
      <c s="64" r="BJ438">
        <v>11.817181</v>
      </c>
      <c s="64" r="BK438">
        <v>3.93906</v>
      </c>
      <c s="64" r="BL438">
        <v>35.451543</v>
      </c>
      <c s="64" r="BM438">
        <v>19.695302</v>
      </c>
      <c s="64" r="BN438">
        <v>82.445605</v>
      </c>
      <c s="64" r="BO438">
        <v>66.964026</v>
      </c>
      <c s="64" r="BP438">
        <v>7.878121</v>
      </c>
      <c s="64" r="BQ438">
        <v>181.196776</v>
      </c>
      <c s="64" r="BR438">
        <v>0.0</v>
      </c>
      <c s="64" r="BS438">
        <v>3.93906</v>
      </c>
      <c s="64" r="BT438">
        <v>7.878121</v>
      </c>
      <c s="64" r="BU438">
        <v>31.512483</v>
      </c>
      <c s="64" r="BV438">
        <v>43.329664</v>
      </c>
      <c s="64" r="BW438">
        <v>19.695302</v>
      </c>
      <c s="64" r="BX438">
        <v>47.2687239999999</v>
      </c>
      <c s="64" r="BY438">
        <v>27.573422</v>
      </c>
      <c s="64" r="BZ438">
        <v>63.0249659999999</v>
      </c>
      <c s="64" r="CA438">
        <v>0.0</v>
      </c>
      <c s="64" r="CB438">
        <v>3.93906</v>
      </c>
      <c s="64" r="CC438">
        <v>0.0</v>
      </c>
      <c s="64" r="CD438">
        <v>0.0</v>
      </c>
      <c s="64" r="CE438">
        <v>0.0</v>
      </c>
      <c s="64" r="CF438">
        <v>31.512483</v>
      </c>
      <c s="64" r="CG438">
        <v>0.0</v>
      </c>
      <c s="64" r="CH438">
        <v>27.573422</v>
      </c>
      <c s="64" r="CI438">
        <v>192.739295</v>
      </c>
      <c s="64" r="CJ438">
        <v>0.0</v>
      </c>
      <c s="64" r="CK438">
        <v>7.878121</v>
      </c>
      <c s="64" r="CL438">
        <v>7.878121</v>
      </c>
      <c s="64" r="CM438">
        <v>59.0859049999999</v>
      </c>
      <c s="64" r="CN438">
        <v>51.207785</v>
      </c>
      <c s="64" r="CO438">
        <v>62.750303</v>
      </c>
      <c s="64" r="CP438">
        <v>0.0</v>
      </c>
      <c s="64" r="CQ438">
        <v>3.93906</v>
      </c>
      <c s="64" r="CR438">
        <v>153.623354</v>
      </c>
      <c s="64" r="CS438">
        <v>0.0</v>
      </c>
      <c s="64" r="CT438">
        <v>3.93906</v>
      </c>
      <c s="64" r="CU438">
        <v>3.93906</v>
      </c>
      <c s="64" r="CV438">
        <v>7.878121</v>
      </c>
      <c s="64" r="CW438">
        <v>11.817181</v>
      </c>
      <c s="64" r="CX438">
        <v>7.878121</v>
      </c>
      <c s="64" r="CY438">
        <v>114.23275</v>
      </c>
      <c s="64" r="CZ438">
        <v>3.93906</v>
      </c>
    </row>
    <row customHeight="1" r="439" ht="15.0">
      <c t="s" s="62" r="A439">
        <v>4516</v>
      </c>
      <c t="s" s="62" r="B439">
        <v>4517</v>
      </c>
      <c t="s" s="62" r="C439">
        <v>4518</v>
      </c>
      <c t="s" s="62" r="D439">
        <v>4519</v>
      </c>
      <c t="s" s="62" r="E439">
        <v>4520</v>
      </c>
      <c t="s" s="62" r="F439">
        <v>4521</v>
      </c>
      <c t="s" s="63" r="G439">
        <v>4522</v>
      </c>
      <c t="s" s="62" r="H439">
        <v>4523</v>
      </c>
      <c s="64" r="I439">
        <v>140.0</v>
      </c>
      <c s="64" r="J439">
        <v>122.0</v>
      </c>
      <c s="64" r="K439">
        <v>104.0</v>
      </c>
      <c s="64" r="L439">
        <v>122.0</v>
      </c>
      <c s="64" r="M439">
        <v>131.0</v>
      </c>
      <c s="64" r="N439">
        <v>155.0</v>
      </c>
      <c s="64" r="O439">
        <v>7.02</v>
      </c>
      <c s="64" r="P439">
        <v>30.4347829999999</v>
      </c>
      <c s="64" r="Q439">
        <v>8.115942</v>
      </c>
      <c s="64" r="R439">
        <v>28.405797</v>
      </c>
      <c s="64" r="S439">
        <v>26.376812</v>
      </c>
      <c s="64" r="T439">
        <v>33.478261</v>
      </c>
      <c s="64" r="U439">
        <v>13.188406</v>
      </c>
      <c s="64" r="V439">
        <v>12.0</v>
      </c>
      <c s="64" r="W439">
        <v>21.0</v>
      </c>
      <c s="64" r="X439">
        <v>30.0</v>
      </c>
      <c s="64" r="Y439">
        <v>24.0</v>
      </c>
      <c s="64" r="Z439">
        <v>23.0</v>
      </c>
      <c s="64" r="AA439">
        <v>12.0</v>
      </c>
      <c s="64" r="AB439">
        <v>74.0579709999999</v>
      </c>
      <c s="64" r="AC439">
        <v>19.275362</v>
      </c>
      <c s="64" r="AD439">
        <v>3.04347799999999</v>
      </c>
      <c s="64" r="AE439">
        <v>12.173913</v>
      </c>
      <c s="64" r="AF439">
        <v>16.231884</v>
      </c>
      <c s="64" r="AG439">
        <v>17.2463769999999</v>
      </c>
      <c s="64" r="AH439">
        <v>6.086957</v>
      </c>
      <c s="64" r="AI439">
        <v>0.0</v>
      </c>
      <c s="64" r="AJ439">
        <v>19.275362</v>
      </c>
      <c s="64" r="AK439">
        <v>39.5652169999999</v>
      </c>
      <c s="64" r="AL439">
        <v>15.2173909999999</v>
      </c>
      <c s="64" r="AM439">
        <v>65.942029</v>
      </c>
      <c s="64" r="AN439">
        <v>11.15942</v>
      </c>
      <c s="64" r="AO439">
        <v>5.072464</v>
      </c>
      <c s="64" r="AP439">
        <v>16.231884</v>
      </c>
      <c s="64" r="AQ439">
        <v>10.144928</v>
      </c>
      <c s="64" r="AR439">
        <v>16.231884</v>
      </c>
      <c s="64" r="AS439">
        <v>7.10144899999999</v>
      </c>
      <c s="64" r="AT439">
        <v>0.0</v>
      </c>
      <c s="64" r="AU439">
        <v>11.15942</v>
      </c>
      <c s="64" r="AV439">
        <v>37.5362319999999</v>
      </c>
      <c s="64" r="AW439">
        <v>17.2463769999999</v>
      </c>
      <c s="64" r="AX439">
        <v>113.623188</v>
      </c>
      <c s="64" r="AY439">
        <v>16.231884</v>
      </c>
      <c s="64" r="AZ439">
        <v>0.0</v>
      </c>
      <c s="64" r="BA439">
        <v>0.0</v>
      </c>
      <c s="64" r="BB439">
        <v>16.231884</v>
      </c>
      <c s="64" r="BC439">
        <v>28.405797</v>
      </c>
      <c s="64" r="BD439">
        <v>8.115942</v>
      </c>
      <c s="64" r="BE439">
        <v>40.5797099999999</v>
      </c>
      <c s="64" r="BF439">
        <v>4.057971</v>
      </c>
      <c s="64" r="BG439">
        <v>112.0</v>
      </c>
      <c s="64" r="BH439">
        <v>56.8115939999999</v>
      </c>
      <c s="64" r="BI439">
        <v>12.173913</v>
      </c>
      <c s="64" r="BJ439">
        <v>0.0</v>
      </c>
      <c s="64" r="BK439">
        <v>0.0</v>
      </c>
      <c s="64" r="BL439">
        <v>4.057971</v>
      </c>
      <c s="64" r="BM439">
        <v>4.057971</v>
      </c>
      <c s="64" r="BN439">
        <v>8.115942</v>
      </c>
      <c s="64" r="BO439">
        <v>24.347826</v>
      </c>
      <c s="64" r="BP439">
        <v>4.057971</v>
      </c>
      <c s="64" r="BQ439">
        <v>56.8115939999999</v>
      </c>
      <c s="64" r="BR439">
        <v>4.057971</v>
      </c>
      <c s="64" r="BS439">
        <v>0.0</v>
      </c>
      <c s="64" r="BT439">
        <v>0.0</v>
      </c>
      <c s="64" r="BU439">
        <v>12.173913</v>
      </c>
      <c s="64" r="BV439">
        <v>24.347826</v>
      </c>
      <c s="64" r="BW439">
        <v>0.0</v>
      </c>
      <c s="64" r="BX439">
        <v>16.231884</v>
      </c>
      <c s="64" r="BY439">
        <v>0.0</v>
      </c>
      <c s="64" r="BZ439">
        <v>0.0</v>
      </c>
      <c s="64" r="CA439">
        <v>0.0</v>
      </c>
      <c s="64" r="CB439">
        <v>0.0</v>
      </c>
      <c s="64" r="CC439">
        <v>0.0</v>
      </c>
      <c s="64" r="CD439">
        <v>0.0</v>
      </c>
      <c s="64" r="CE439">
        <v>0.0</v>
      </c>
      <c s="64" r="CF439">
        <v>0.0</v>
      </c>
      <c s="64" r="CG439">
        <v>0.0</v>
      </c>
      <c s="64" r="CH439">
        <v>0.0</v>
      </c>
      <c s="64" r="CI439">
        <v>56.8115939999999</v>
      </c>
      <c s="64" r="CJ439">
        <v>12.173913</v>
      </c>
      <c s="64" r="CK439">
        <v>0.0</v>
      </c>
      <c s="64" r="CL439">
        <v>0.0</v>
      </c>
      <c s="64" r="CM439">
        <v>12.173913</v>
      </c>
      <c s="64" r="CN439">
        <v>20.2898549999999</v>
      </c>
      <c s="64" r="CO439">
        <v>8.115942</v>
      </c>
      <c s="64" r="CP439">
        <v>0.0</v>
      </c>
      <c s="64" r="CQ439">
        <v>4.057971</v>
      </c>
      <c s="64" r="CR439">
        <v>56.8115939999999</v>
      </c>
      <c s="64" r="CS439">
        <v>4.057971</v>
      </c>
      <c s="64" r="CT439">
        <v>0.0</v>
      </c>
      <c s="64" r="CU439">
        <v>0.0</v>
      </c>
      <c s="64" r="CV439">
        <v>4.057971</v>
      </c>
      <c s="64" r="CW439">
        <v>8.115942</v>
      </c>
      <c s="64" r="CX439">
        <v>0.0</v>
      </c>
      <c s="64" r="CY439">
        <v>40.5797099999999</v>
      </c>
      <c s="64" r="CZ439">
        <v>0.0</v>
      </c>
    </row>
    <row customHeight="1" r="440" ht="15.0">
      <c t="s" s="62" r="A440">
        <v>4524</v>
      </c>
      <c t="s" s="62" r="B440">
        <v>4525</v>
      </c>
      <c t="s" s="62" r="C440">
        <v>4526</v>
      </c>
      <c t="s" s="62" r="D440">
        <v>4527</v>
      </c>
      <c t="s" s="62" r="E440">
        <v>4528</v>
      </c>
      <c t="s" s="62" r="F440">
        <v>4529</v>
      </c>
      <c t="s" s="63" r="G440">
        <v>4530</v>
      </c>
      <c t="s" s="62" r="H440">
        <v>4531</v>
      </c>
      <c s="64" r="I440">
        <v>524.0</v>
      </c>
      <c s="64" r="J440">
        <v>471.0</v>
      </c>
      <c s="64" r="K440">
        <v>426.0</v>
      </c>
      <c s="64" r="L440">
        <v>401.0</v>
      </c>
      <c s="64" r="M440">
        <v>374.0</v>
      </c>
      <c s="64" r="N440">
        <v>427.0</v>
      </c>
      <c s="64" r="O440">
        <v>8.19</v>
      </c>
      <c s="64" r="P440">
        <v>113.184</v>
      </c>
      <c s="64" r="Q440">
        <v>55.5439999999999</v>
      </c>
      <c s="64" r="R440">
        <v>124.712</v>
      </c>
      <c s="64" r="S440">
        <v>103.752</v>
      </c>
      <c s="64" r="T440">
        <v>73.36</v>
      </c>
      <c s="64" r="U440">
        <v>53.448</v>
      </c>
      <c s="64" r="V440">
        <v>94.0</v>
      </c>
      <c s="64" r="W440">
        <v>66.0</v>
      </c>
      <c s="64" r="X440">
        <v>104.0</v>
      </c>
      <c s="64" r="Y440">
        <v>91.0</v>
      </c>
      <c s="64" r="Z440">
        <v>84.0</v>
      </c>
      <c s="64" r="AA440">
        <v>32.0</v>
      </c>
      <c s="64" r="AB440">
        <v>264.096</v>
      </c>
      <c s="64" r="AC440">
        <v>56.5919999999999</v>
      </c>
      <c s="64" r="AD440">
        <v>34.584</v>
      </c>
      <c s="64" r="AE440">
        <v>59.7359999999999</v>
      </c>
      <c s="64" r="AF440">
        <v>51.3519999999999</v>
      </c>
      <c s="64" r="AG440">
        <v>35.6319999999999</v>
      </c>
      <c s="64" r="AH440">
        <v>26.2</v>
      </c>
      <c s="64" r="AI440">
        <v>0.0</v>
      </c>
      <c s="64" r="AJ440">
        <v>73.36</v>
      </c>
      <c s="64" r="AK440">
        <v>144.624</v>
      </c>
      <c s="64" r="AL440">
        <v>46.112</v>
      </c>
      <c s="64" r="AM440">
        <v>259.904</v>
      </c>
      <c s="64" r="AN440">
        <v>56.5919999999999</v>
      </c>
      <c s="64" r="AO440">
        <v>20.96</v>
      </c>
      <c s="64" r="AP440">
        <v>64.9759999999999</v>
      </c>
      <c s="64" r="AQ440">
        <v>52.4</v>
      </c>
      <c s="64" r="AR440">
        <v>37.728</v>
      </c>
      <c s="64" r="AS440">
        <v>25.152</v>
      </c>
      <c s="64" r="AT440">
        <v>2.096</v>
      </c>
      <c s="64" r="AU440">
        <v>62.88</v>
      </c>
      <c s="64" r="AV440">
        <v>146.72</v>
      </c>
      <c s="64" r="AW440">
        <v>50.304</v>
      </c>
      <c s="64" r="AX440">
        <v>423.392</v>
      </c>
      <c s="64" r="AY440">
        <v>12.576</v>
      </c>
      <c s="64" r="AZ440">
        <v>20.96</v>
      </c>
      <c s="64" r="BA440">
        <v>20.96</v>
      </c>
      <c s="64" r="BB440">
        <v>71.2639999999999</v>
      </c>
      <c s="64" r="BC440">
        <v>67.072</v>
      </c>
      <c s="64" r="BD440">
        <v>75.456</v>
      </c>
      <c s="64" r="BE440">
        <v>113.184</v>
      </c>
      <c s="64" r="BF440">
        <v>41.92</v>
      </c>
      <c s="64" r="BG440">
        <v>392.0</v>
      </c>
      <c s="64" r="BH440">
        <v>217.984</v>
      </c>
      <c s="64" r="BI440">
        <v>12.576</v>
      </c>
      <c s="64" r="BJ440">
        <v>16.768</v>
      </c>
      <c s="64" r="BK440">
        <v>16.768</v>
      </c>
      <c s="64" r="BL440">
        <v>41.92</v>
      </c>
      <c s="64" r="BM440">
        <v>0.0</v>
      </c>
      <c s="64" r="BN440">
        <v>58.688</v>
      </c>
      <c s="64" r="BO440">
        <v>54.496</v>
      </c>
      <c s="64" r="BP440">
        <v>16.768</v>
      </c>
      <c s="64" r="BQ440">
        <v>205.407999999999</v>
      </c>
      <c s="64" r="BR440">
        <v>0.0</v>
      </c>
      <c s="64" r="BS440">
        <v>4.192</v>
      </c>
      <c s="64" r="BT440">
        <v>4.192</v>
      </c>
      <c s="64" r="BU440">
        <v>29.344</v>
      </c>
      <c s="64" r="BV440">
        <v>67.072</v>
      </c>
      <c s="64" r="BW440">
        <v>16.768</v>
      </c>
      <c s="64" r="BX440">
        <v>58.688</v>
      </c>
      <c s="64" r="BY440">
        <v>25.152</v>
      </c>
      <c s="64" r="BZ440">
        <v>50.304</v>
      </c>
      <c s="64" r="CA440">
        <v>0.0</v>
      </c>
      <c s="64" r="CB440">
        <v>0.0</v>
      </c>
      <c s="64" r="CC440">
        <v>0.0</v>
      </c>
      <c s="64" r="CD440">
        <v>4.192</v>
      </c>
      <c s="64" r="CE440">
        <v>12.576</v>
      </c>
      <c s="64" r="CF440">
        <v>16.768</v>
      </c>
      <c s="64" r="CG440">
        <v>0.0</v>
      </c>
      <c s="64" r="CH440">
        <v>16.768</v>
      </c>
      <c s="64" r="CI440">
        <v>238.943999999999</v>
      </c>
      <c s="64" r="CJ440">
        <v>12.576</v>
      </c>
      <c s="64" r="CK440">
        <v>16.768</v>
      </c>
      <c s="64" r="CL440">
        <v>16.768</v>
      </c>
      <c s="64" r="CM440">
        <v>67.072</v>
      </c>
      <c s="64" r="CN440">
        <v>50.304</v>
      </c>
      <c s="64" r="CO440">
        <v>50.304</v>
      </c>
      <c s="64" r="CP440">
        <v>0.0</v>
      </c>
      <c s="64" r="CQ440">
        <v>25.152</v>
      </c>
      <c s="64" r="CR440">
        <v>134.144</v>
      </c>
      <c s="64" r="CS440">
        <v>0.0</v>
      </c>
      <c s="64" r="CT440">
        <v>4.192</v>
      </c>
      <c s="64" r="CU440">
        <v>4.192</v>
      </c>
      <c s="64" r="CV440">
        <v>0.0</v>
      </c>
      <c s="64" r="CW440">
        <v>4.192</v>
      </c>
      <c s="64" r="CX440">
        <v>8.384</v>
      </c>
      <c s="64" r="CY440">
        <v>113.184</v>
      </c>
      <c s="64" r="CZ440">
        <v>0.0</v>
      </c>
    </row>
    <row customHeight="1" r="441" ht="15.0">
      <c t="s" s="62" r="A441">
        <v>4532</v>
      </c>
      <c t="s" s="62" r="B441">
        <v>4533</v>
      </c>
      <c t="s" s="62" r="C441">
        <v>4534</v>
      </c>
      <c t="s" s="62" r="D441">
        <v>4535</v>
      </c>
      <c t="s" s="62" r="E441">
        <v>4536</v>
      </c>
      <c t="s" s="62" r="F441">
        <v>4537</v>
      </c>
      <c t="s" s="63" r="G441">
        <v>4538</v>
      </c>
      <c t="s" s="62" r="H441">
        <v>4539</v>
      </c>
      <c s="64" r="I441">
        <v>821.0</v>
      </c>
      <c s="64" r="J441">
        <v>589.0</v>
      </c>
      <c s="64" r="K441">
        <v>529.0</v>
      </c>
      <c s="64" r="L441">
        <v>441.0</v>
      </c>
      <c s="64" r="M441">
        <v>384.0</v>
      </c>
      <c s="64" r="N441">
        <v>403.0</v>
      </c>
      <c s="64" r="O441">
        <v>9.8</v>
      </c>
      <c s="64" r="P441">
        <v>179.0</v>
      </c>
      <c s="64" r="Q441">
        <v>135.0</v>
      </c>
      <c s="64" r="R441">
        <v>211.0</v>
      </c>
      <c s="64" r="S441">
        <v>164.0</v>
      </c>
      <c s="64" r="T441">
        <v>90.0</v>
      </c>
      <c s="64" r="U441">
        <v>42.0</v>
      </c>
      <c s="64" r="V441">
        <v>128.0</v>
      </c>
      <c s="64" r="W441">
        <v>90.0</v>
      </c>
      <c s="64" r="X441">
        <v>152.0</v>
      </c>
      <c s="64" r="Y441">
        <v>119.0</v>
      </c>
      <c s="64" r="Z441">
        <v>66.0</v>
      </c>
      <c s="64" r="AA441">
        <v>34.0</v>
      </c>
      <c s="64" r="AB441">
        <v>378.0</v>
      </c>
      <c s="64" r="AC441">
        <v>74.0</v>
      </c>
      <c s="64" r="AD441">
        <v>55.0</v>
      </c>
      <c s="64" r="AE441">
        <v>106.0</v>
      </c>
      <c s="64" r="AF441">
        <v>83.0</v>
      </c>
      <c s="64" r="AG441">
        <v>47.0</v>
      </c>
      <c s="64" r="AH441">
        <v>13.0</v>
      </c>
      <c s="64" r="AI441">
        <v>0.0</v>
      </c>
      <c s="64" r="AJ441">
        <v>96.0</v>
      </c>
      <c s="64" r="AK441">
        <v>246.0</v>
      </c>
      <c s="64" r="AL441">
        <v>36.0</v>
      </c>
      <c s="64" r="AM441">
        <v>443.0</v>
      </c>
      <c s="64" r="AN441">
        <v>105.0</v>
      </c>
      <c s="64" r="AO441">
        <v>80.0</v>
      </c>
      <c s="64" r="AP441">
        <v>105.0</v>
      </c>
      <c s="64" r="AQ441">
        <v>81.0</v>
      </c>
      <c s="64" r="AR441">
        <v>43.0</v>
      </c>
      <c s="64" r="AS441">
        <v>26.0</v>
      </c>
      <c s="64" r="AT441">
        <v>3.0</v>
      </c>
      <c s="64" r="AU441">
        <v>141.0</v>
      </c>
      <c s="64" r="AV441">
        <v>247.0</v>
      </c>
      <c s="64" r="AW441">
        <v>55.0</v>
      </c>
      <c s="64" r="AX441">
        <v>644.0</v>
      </c>
      <c s="64" r="AY441">
        <v>8.0</v>
      </c>
      <c s="64" r="AZ441">
        <v>20.0</v>
      </c>
      <c s="64" r="BA441">
        <v>28.0</v>
      </c>
      <c s="64" r="BB441">
        <v>88.0</v>
      </c>
      <c s="64" r="BC441">
        <v>108.0</v>
      </c>
      <c s="64" r="BD441">
        <v>132.0</v>
      </c>
      <c s="64" r="BE441">
        <v>168.0</v>
      </c>
      <c s="64" r="BF441">
        <v>92.0</v>
      </c>
      <c s="64" r="BG441">
        <v>456.0</v>
      </c>
      <c s="64" r="BH441">
        <v>308.0</v>
      </c>
      <c s="64" r="BI441">
        <v>8.0</v>
      </c>
      <c s="64" r="BJ441">
        <v>16.0</v>
      </c>
      <c s="64" r="BK441">
        <v>20.0</v>
      </c>
      <c s="64" r="BL441">
        <v>28.0</v>
      </c>
      <c s="64" r="BM441">
        <v>24.0</v>
      </c>
      <c s="64" r="BN441">
        <v>96.0</v>
      </c>
      <c s="64" r="BO441">
        <v>80.0</v>
      </c>
      <c s="64" r="BP441">
        <v>36.0</v>
      </c>
      <c s="64" r="BQ441">
        <v>336.0</v>
      </c>
      <c s="64" r="BR441">
        <v>0.0</v>
      </c>
      <c s="64" r="BS441">
        <v>4.0</v>
      </c>
      <c s="64" r="BT441">
        <v>8.0</v>
      </c>
      <c s="64" r="BU441">
        <v>60.0</v>
      </c>
      <c s="64" r="BV441">
        <v>84.0</v>
      </c>
      <c s="64" r="BW441">
        <v>36.0</v>
      </c>
      <c s="64" r="BX441">
        <v>88.0</v>
      </c>
      <c s="64" r="BY441">
        <v>56.0</v>
      </c>
      <c s="64" r="BZ441">
        <v>88.0</v>
      </c>
      <c s="64" r="CA441">
        <v>0.0</v>
      </c>
      <c s="64" r="CB441">
        <v>0.0</v>
      </c>
      <c s="64" r="CC441">
        <v>4.0</v>
      </c>
      <c s="64" r="CD441">
        <v>0.0</v>
      </c>
      <c s="64" r="CE441">
        <v>12.0</v>
      </c>
      <c s="64" r="CF441">
        <v>28.0</v>
      </c>
      <c s="64" r="CG441">
        <v>0.0</v>
      </c>
      <c s="64" r="CH441">
        <v>44.0</v>
      </c>
      <c s="64" r="CI441">
        <v>348.0</v>
      </c>
      <c s="64" r="CJ441">
        <v>4.0</v>
      </c>
      <c s="64" r="CK441">
        <v>20.0</v>
      </c>
      <c s="64" r="CL441">
        <v>24.0</v>
      </c>
      <c s="64" r="CM441">
        <v>76.0</v>
      </c>
      <c s="64" r="CN441">
        <v>84.0</v>
      </c>
      <c s="64" r="CO441">
        <v>100.0</v>
      </c>
      <c s="64" r="CP441">
        <v>0.0</v>
      </c>
      <c s="64" r="CQ441">
        <v>40.0</v>
      </c>
      <c s="64" r="CR441">
        <v>208.0</v>
      </c>
      <c s="64" r="CS441">
        <v>4.0</v>
      </c>
      <c s="64" r="CT441">
        <v>0.0</v>
      </c>
      <c s="64" r="CU441">
        <v>0.0</v>
      </c>
      <c s="64" r="CV441">
        <v>12.0</v>
      </c>
      <c s="64" r="CW441">
        <v>12.0</v>
      </c>
      <c s="64" r="CX441">
        <v>4.0</v>
      </c>
      <c s="64" r="CY441">
        <v>168.0</v>
      </c>
      <c s="64" r="CZ441">
        <v>8.0</v>
      </c>
    </row>
    <row customHeight="1" r="442" ht="15.0">
      <c t="s" s="62" r="A442">
        <v>4540</v>
      </c>
      <c t="s" s="62" r="B442">
        <v>4541</v>
      </c>
      <c t="s" s="62" r="C442">
        <v>4542</v>
      </c>
      <c t="s" s="62" r="D442">
        <v>4543</v>
      </c>
      <c t="s" s="62" r="E442">
        <v>4544</v>
      </c>
      <c t="s" s="62" r="F442">
        <v>4545</v>
      </c>
      <c t="s" s="63" r="G442">
        <v>4546</v>
      </c>
      <c t="s" s="62" r="H442">
        <v>4547</v>
      </c>
      <c s="64" r="I442">
        <v>200.0</v>
      </c>
      <c s="64" r="J442">
        <v>228.0</v>
      </c>
      <c s="64" r="K442">
        <v>242.0</v>
      </c>
      <c s="64" r="L442">
        <v>237.0</v>
      </c>
      <c s="64" r="M442">
        <v>205.0</v>
      </c>
      <c s="64" r="N442">
        <v>231.0</v>
      </c>
      <c s="64" r="O442">
        <v>9.1</v>
      </c>
      <c s="64" r="P442">
        <v>31.840796</v>
      </c>
      <c s="64" r="Q442">
        <v>23.880597</v>
      </c>
      <c s="64" r="R442">
        <v>33.830846</v>
      </c>
      <c s="64" r="S442">
        <v>52.7363179999999</v>
      </c>
      <c s="64" r="T442">
        <v>33.830846</v>
      </c>
      <c s="64" r="U442">
        <v>23.880597</v>
      </c>
      <c s="64" r="V442">
        <v>44.0</v>
      </c>
      <c s="64" r="W442">
        <v>29.0</v>
      </c>
      <c s="64" r="X442">
        <v>59.0</v>
      </c>
      <c s="64" r="Y442">
        <v>42.0</v>
      </c>
      <c s="64" r="Z442">
        <v>36.0</v>
      </c>
      <c s="64" r="AA442">
        <v>18.0</v>
      </c>
      <c s="64" r="AB442">
        <v>105.472637</v>
      </c>
      <c s="64" r="AC442">
        <v>15.920398</v>
      </c>
      <c s="64" r="AD442">
        <v>16.915423</v>
      </c>
      <c s="64" r="AE442">
        <v>15.920398</v>
      </c>
      <c s="64" r="AF442">
        <v>30.8457709999999</v>
      </c>
      <c s="64" r="AG442">
        <v>15.920398</v>
      </c>
      <c s="64" r="AH442">
        <v>9.95024899999999</v>
      </c>
      <c s="64" r="AI442">
        <v>0.0</v>
      </c>
      <c s="64" r="AJ442">
        <v>20.895522</v>
      </c>
      <c s="64" r="AK442">
        <v>65.671642</v>
      </c>
      <c s="64" r="AL442">
        <v>18.905473</v>
      </c>
      <c s="64" r="AM442">
        <v>94.5273629999999</v>
      </c>
      <c s="64" r="AN442">
        <v>15.920398</v>
      </c>
      <c s="64" r="AO442">
        <v>6.965174</v>
      </c>
      <c s="64" r="AP442">
        <v>17.9104479999999</v>
      </c>
      <c s="64" r="AQ442">
        <v>21.890547</v>
      </c>
      <c s="64" r="AR442">
        <v>17.9104479999999</v>
      </c>
      <c s="64" r="AS442">
        <v>13.930348</v>
      </c>
      <c s="64" r="AT442">
        <v>0.0</v>
      </c>
      <c s="64" r="AU442">
        <v>19.9004979999999</v>
      </c>
      <c s="64" r="AV442">
        <v>48.756219</v>
      </c>
      <c s="64" r="AW442">
        <v>25.870647</v>
      </c>
      <c s="64" r="AX442">
        <v>159.20398</v>
      </c>
      <c s="64" r="AY442">
        <v>19.9004979999999</v>
      </c>
      <c s="64" r="AZ442">
        <v>7.960199</v>
      </c>
      <c s="64" r="BA442">
        <v>0.0</v>
      </c>
      <c s="64" r="BB442">
        <v>0.0</v>
      </c>
      <c s="64" r="BC442">
        <v>11.940299</v>
      </c>
      <c s="64" r="BD442">
        <v>19.9004979999999</v>
      </c>
      <c s="64" r="BE442">
        <v>75.621891</v>
      </c>
      <c s="64" r="BF442">
        <v>23.880597</v>
      </c>
      <c s="64" r="BG442">
        <v>196.0</v>
      </c>
      <c s="64" r="BH442">
        <v>71.6417909999999</v>
      </c>
      <c s="64" r="BI442">
        <v>11.940299</v>
      </c>
      <c s="64" r="BJ442">
        <v>0.0</v>
      </c>
      <c s="64" r="BK442">
        <v>0.0</v>
      </c>
      <c s="64" r="BL442">
        <v>0.0</v>
      </c>
      <c s="64" r="BM442">
        <v>7.960199</v>
      </c>
      <c s="64" r="BN442">
        <v>3.9801</v>
      </c>
      <c s="64" r="BO442">
        <v>35.8208959999999</v>
      </c>
      <c s="64" r="BP442">
        <v>11.940299</v>
      </c>
      <c s="64" r="BQ442">
        <v>87.562189</v>
      </c>
      <c s="64" r="BR442">
        <v>7.960199</v>
      </c>
      <c s="64" r="BS442">
        <v>7.960199</v>
      </c>
      <c s="64" r="BT442">
        <v>0.0</v>
      </c>
      <c s="64" r="BU442">
        <v>0.0</v>
      </c>
      <c s="64" r="BV442">
        <v>3.9801</v>
      </c>
      <c s="64" r="BW442">
        <v>15.920398</v>
      </c>
      <c s="64" r="BX442">
        <v>39.800995</v>
      </c>
      <c s="64" r="BY442">
        <v>11.940299</v>
      </c>
      <c s="64" r="BZ442">
        <v>15.920398</v>
      </c>
      <c s="64" r="CA442">
        <v>0.0</v>
      </c>
      <c s="64" r="CB442">
        <v>0.0</v>
      </c>
      <c s="64" r="CC442">
        <v>0.0</v>
      </c>
      <c s="64" r="CD442">
        <v>0.0</v>
      </c>
      <c s="64" r="CE442">
        <v>3.9801</v>
      </c>
      <c s="64" r="CF442">
        <v>0.0</v>
      </c>
      <c s="64" r="CG442">
        <v>0.0</v>
      </c>
      <c s="64" r="CH442">
        <v>11.940299</v>
      </c>
      <c s="64" r="CI442">
        <v>63.681592</v>
      </c>
      <c s="64" r="CJ442">
        <v>19.9004979999999</v>
      </c>
      <c s="64" r="CK442">
        <v>7.960199</v>
      </c>
      <c s="64" r="CL442">
        <v>0.0</v>
      </c>
      <c s="64" r="CM442">
        <v>0.0</v>
      </c>
      <c s="64" r="CN442">
        <v>7.960199</v>
      </c>
      <c s="64" r="CO442">
        <v>15.920398</v>
      </c>
      <c s="64" r="CP442">
        <v>0.0</v>
      </c>
      <c s="64" r="CQ442">
        <v>11.940299</v>
      </c>
      <c s="64" r="CR442">
        <v>79.60199</v>
      </c>
      <c s="64" r="CS442">
        <v>0.0</v>
      </c>
      <c s="64" r="CT442">
        <v>0.0</v>
      </c>
      <c s="64" r="CU442">
        <v>0.0</v>
      </c>
      <c s="64" r="CV442">
        <v>0.0</v>
      </c>
      <c s="64" r="CW442">
        <v>0.0</v>
      </c>
      <c s="64" r="CX442">
        <v>3.9801</v>
      </c>
      <c s="64" r="CY442">
        <v>75.621891</v>
      </c>
      <c s="64" r="CZ442">
        <v>0.0</v>
      </c>
    </row>
    <row customHeight="1" r="443" ht="15.0">
      <c t="s" s="62" r="A443">
        <v>4548</v>
      </c>
      <c t="s" s="62" r="B443">
        <v>4549</v>
      </c>
      <c t="s" s="62" r="C443">
        <v>4550</v>
      </c>
      <c t="s" s="62" r="D443">
        <v>4551</v>
      </c>
      <c t="s" s="62" r="E443">
        <v>4552</v>
      </c>
      <c t="s" s="62" r="F443">
        <v>4553</v>
      </c>
      <c t="s" s="63" r="G443">
        <v>4554</v>
      </c>
      <c t="s" s="62" r="H443">
        <v>4555</v>
      </c>
      <c s="64" r="I443">
        <v>2390.0</v>
      </c>
      <c s="64" r="J443">
        <v>2107.0</v>
      </c>
      <c s="64" r="K443">
        <v>1897.0</v>
      </c>
      <c s="64" r="L443">
        <v>1935.0</v>
      </c>
      <c s="64" r="M443">
        <v>1828.0</v>
      </c>
      <c s="64" r="N443">
        <v>1737.0</v>
      </c>
      <c s="64" r="O443">
        <v>10.37</v>
      </c>
      <c s="64" r="P443">
        <v>429.202458999999</v>
      </c>
      <c s="64" r="Q443">
        <v>406.604862</v>
      </c>
      <c s="64" r="R443">
        <v>470.770982</v>
      </c>
      <c s="64" r="S443">
        <v>470.542847999999</v>
      </c>
      <c s="64" r="T443">
        <v>353.902536</v>
      </c>
      <c s="64" r="U443">
        <v>258.976313</v>
      </c>
      <c s="64" r="V443">
        <v>366.0</v>
      </c>
      <c s="64" r="W443">
        <v>407.0</v>
      </c>
      <c s="64" r="X443">
        <v>411.0</v>
      </c>
      <c s="64" r="Y443">
        <v>342.0</v>
      </c>
      <c s="64" r="Z443">
        <v>383.0</v>
      </c>
      <c s="64" r="AA443">
        <v>198.0</v>
      </c>
      <c s="64" r="AB443">
        <v>1149.493571</v>
      </c>
      <c s="64" r="AC443">
        <v>214.531816999999</v>
      </c>
      <c s="64" r="AD443">
        <v>191.124482</v>
      </c>
      <c s="64" r="AE443">
        <v>243.169279999999</v>
      </c>
      <c s="64" r="AF443">
        <v>231.658021999999</v>
      </c>
      <c s="64" r="AG443">
        <v>163.633562</v>
      </c>
      <c s="64" r="AH443">
        <v>99.2302729999999</v>
      </c>
      <c s="64" r="AI443">
        <v>6.146134</v>
      </c>
      <c s="64" r="AJ443">
        <v>278.334433999999</v>
      </c>
      <c s="64" r="AK443">
        <v>672.716865999999</v>
      </c>
      <c s="64" r="AL443">
        <v>198.442271</v>
      </c>
      <c s="64" r="AM443">
        <v>1240.506429</v>
      </c>
      <c s="64" r="AN443">
        <v>214.670641999999</v>
      </c>
      <c s="64" r="AO443">
        <v>215.48038</v>
      </c>
      <c s="64" r="AP443">
        <v>227.601701999999</v>
      </c>
      <c s="64" r="AQ443">
        <v>238.884826</v>
      </c>
      <c s="64" r="AR443">
        <v>190.268973999999</v>
      </c>
      <c s="64" r="AS443">
        <v>143.398256</v>
      </c>
      <c s="64" r="AT443">
        <v>10.201649</v>
      </c>
      <c s="64" r="AU443">
        <v>286.589279999999</v>
      </c>
      <c s="64" r="AV443">
        <v>688.812442</v>
      </c>
      <c s="64" r="AW443">
        <v>265.104707</v>
      </c>
      <c s="64" r="AX443">
        <v>1966.010856</v>
      </c>
      <c s="64" r="AY443">
        <v>32.5875419999999</v>
      </c>
      <c s="64" r="AZ443">
        <v>61.1374289999999</v>
      </c>
      <c s="64" r="BA443">
        <v>48.7918189999999</v>
      </c>
      <c s="64" r="BB443">
        <v>179.322469</v>
      </c>
      <c s="64" r="BC443">
        <v>321.819504999999</v>
      </c>
      <c s="64" r="BD443">
        <v>334.148202</v>
      </c>
      <c s="64" r="BE443">
        <v>707.905043999999</v>
      </c>
      <c s="64" r="BF443">
        <v>280.298847</v>
      </c>
      <c s="64" r="BG443">
        <v>1704.0</v>
      </c>
      <c s="64" r="BH443">
        <v>942.064607</v>
      </c>
      <c s="64" r="BI443">
        <v>28.514168</v>
      </c>
      <c s="64" r="BJ443">
        <v>57.064055</v>
      </c>
      <c s="64" r="BK443">
        <v>24.4228559999999</v>
      </c>
      <c s="64" r="BL443">
        <v>97.710148</v>
      </c>
      <c s="64" r="BM443">
        <v>53.134504</v>
      </c>
      <c s="64" r="BN443">
        <v>248.606174</v>
      </c>
      <c s="64" r="BO443">
        <v>335.315449</v>
      </c>
      <c s="64" r="BP443">
        <v>97.297252</v>
      </c>
      <c s="64" r="BQ443">
        <v>1023.946249</v>
      </c>
      <c s="64" r="BR443">
        <v>4.073373</v>
      </c>
      <c s="64" r="BS443">
        <v>4.073373</v>
      </c>
      <c s="64" r="BT443">
        <v>24.368962</v>
      </c>
      <c s="64" r="BU443">
        <v>81.6123209999999</v>
      </c>
      <c s="64" r="BV443">
        <v>268.685001</v>
      </c>
      <c s="64" r="BW443">
        <v>85.5420289999999</v>
      </c>
      <c s="64" r="BX443">
        <v>372.589594999999</v>
      </c>
      <c s="64" r="BY443">
        <v>183.001594</v>
      </c>
      <c s="64" r="BZ443">
        <v>219.051977999999</v>
      </c>
      <c s="64" r="CA443">
        <v>0.0</v>
      </c>
      <c s="64" r="CB443">
        <v>0.0</v>
      </c>
      <c s="64" r="CC443">
        <v>0.0</v>
      </c>
      <c s="64" r="CD443">
        <v>12.202261</v>
      </c>
      <c s="64" r="CE443">
        <v>24.3871369999999</v>
      </c>
      <c s="64" r="CF443">
        <v>40.626896</v>
      </c>
      <c s="64" r="CG443">
        <v>0.0</v>
      </c>
      <c s="64" r="CH443">
        <v>141.835682999999</v>
      </c>
      <c s="64" r="CI443">
        <v>903.910786</v>
      </c>
      <c s="64" r="CJ443">
        <v>32.5875419999999</v>
      </c>
      <c s="64" r="CK443">
        <v>44.735672</v>
      </c>
      <c s="64" r="CL443">
        <v>44.700428</v>
      </c>
      <c s="64" r="CM443">
        <v>146.590866</v>
      </c>
      <c s="64" r="CN443">
        <v>264.700923999999</v>
      </c>
      <c s="64" r="CO443">
        <v>260.790021</v>
      </c>
      <c s="64" r="CP443">
        <v>8.20087799999999</v>
      </c>
      <c s="64" r="CQ443">
        <v>101.604454</v>
      </c>
      <c s="64" r="CR443">
        <v>843.048092</v>
      </c>
      <c s="64" r="CS443">
        <v>0.0</v>
      </c>
      <c s="64" r="CT443">
        <v>16.401757</v>
      </c>
      <c s="64" r="CU443">
        <v>4.09139099999999</v>
      </c>
      <c s="64" r="CV443">
        <v>20.5293409999999</v>
      </c>
      <c s="64" r="CW443">
        <v>32.731444</v>
      </c>
      <c s="64" r="CX443">
        <v>32.731285</v>
      </c>
      <c s="64" r="CY443">
        <v>699.704165999999</v>
      </c>
      <c s="64" r="CZ443">
        <v>36.85871</v>
      </c>
    </row>
    <row customHeight="1" r="444" ht="15.0">
      <c t="s" s="62" r="A444">
        <v>4556</v>
      </c>
      <c t="s" s="62" r="B444">
        <v>4557</v>
      </c>
      <c t="s" s="62" r="C444">
        <v>4558</v>
      </c>
      <c t="s" s="62" r="D444">
        <v>4559</v>
      </c>
      <c t="s" s="62" r="E444">
        <v>4560</v>
      </c>
      <c t="s" s="62" r="F444">
        <v>4561</v>
      </c>
      <c t="s" s="63" r="G444">
        <v>4562</v>
      </c>
      <c t="s" s="62" r="H444">
        <v>4563</v>
      </c>
      <c s="64" r="I444">
        <v>2802.0</v>
      </c>
      <c s="64" r="J444">
        <v>2277.0</v>
      </c>
      <c s="64" r="K444">
        <v>2033.0</v>
      </c>
      <c s="64" r="L444">
        <v>1490.0</v>
      </c>
      <c s="64" r="M444">
        <v>1330.0</v>
      </c>
      <c s="64" r="N444">
        <v>1109.0</v>
      </c>
      <c s="64" r="O444">
        <v>12.72</v>
      </c>
      <c s="64" r="P444">
        <v>571.0</v>
      </c>
      <c s="64" r="Q444">
        <v>470.0</v>
      </c>
      <c s="64" r="R444">
        <v>648.0</v>
      </c>
      <c s="64" r="S444">
        <v>616.0</v>
      </c>
      <c s="64" r="T444">
        <v>306.0</v>
      </c>
      <c s="64" r="U444">
        <v>191.0</v>
      </c>
      <c s="64" r="V444">
        <v>465.0</v>
      </c>
      <c s="64" r="W444">
        <v>415.0</v>
      </c>
      <c s="64" r="X444">
        <v>580.0</v>
      </c>
      <c s="64" r="Y444">
        <v>416.0</v>
      </c>
      <c s="64" r="Z444">
        <v>253.0</v>
      </c>
      <c s="64" r="AA444">
        <v>148.0</v>
      </c>
      <c s="64" r="AB444">
        <v>1405.0</v>
      </c>
      <c s="64" r="AC444">
        <v>290.0</v>
      </c>
      <c s="64" r="AD444">
        <v>237.0</v>
      </c>
      <c s="64" r="AE444">
        <v>326.0</v>
      </c>
      <c s="64" r="AF444">
        <v>326.0</v>
      </c>
      <c s="64" r="AG444">
        <v>155.0</v>
      </c>
      <c s="64" r="AH444">
        <v>66.0</v>
      </c>
      <c s="64" r="AI444">
        <v>5.0</v>
      </c>
      <c s="64" r="AJ444">
        <v>374.0</v>
      </c>
      <c s="64" r="AK444">
        <v>890.0</v>
      </c>
      <c s="64" r="AL444">
        <v>141.0</v>
      </c>
      <c s="64" r="AM444">
        <v>1397.0</v>
      </c>
      <c s="64" r="AN444">
        <v>281.0</v>
      </c>
      <c s="64" r="AO444">
        <v>233.0</v>
      </c>
      <c s="64" r="AP444">
        <v>322.0</v>
      </c>
      <c s="64" r="AQ444">
        <v>290.0</v>
      </c>
      <c s="64" r="AR444">
        <v>151.0</v>
      </c>
      <c s="64" r="AS444">
        <v>107.0</v>
      </c>
      <c s="64" r="AT444">
        <v>13.0</v>
      </c>
      <c s="64" r="AU444">
        <v>362.0</v>
      </c>
      <c s="64" r="AV444">
        <v>845.0</v>
      </c>
      <c s="64" r="AW444">
        <v>190.0</v>
      </c>
      <c s="64" r="AX444">
        <v>2244.0</v>
      </c>
      <c s="64" r="AY444">
        <v>8.0</v>
      </c>
      <c s="64" r="AZ444">
        <v>124.0</v>
      </c>
      <c s="64" r="BA444">
        <v>176.0</v>
      </c>
      <c s="64" r="BB444">
        <v>400.0</v>
      </c>
      <c s="64" r="BC444">
        <v>420.0</v>
      </c>
      <c s="64" r="BD444">
        <v>344.0</v>
      </c>
      <c s="64" r="BE444">
        <v>448.0</v>
      </c>
      <c s="64" r="BF444">
        <v>324.0</v>
      </c>
      <c s="64" r="BG444">
        <v>1832.0</v>
      </c>
      <c s="64" r="BH444">
        <v>1160.0</v>
      </c>
      <c s="64" r="BI444">
        <v>4.0</v>
      </c>
      <c s="64" r="BJ444">
        <v>88.0</v>
      </c>
      <c s="64" r="BK444">
        <v>124.0</v>
      </c>
      <c s="64" r="BL444">
        <v>220.0</v>
      </c>
      <c s="64" r="BM444">
        <v>88.0</v>
      </c>
      <c s="64" r="BN444">
        <v>288.0</v>
      </c>
      <c s="64" r="BO444">
        <v>216.0</v>
      </c>
      <c s="64" r="BP444">
        <v>132.0</v>
      </c>
      <c s="64" r="BQ444">
        <v>1084.0</v>
      </c>
      <c s="64" r="BR444">
        <v>4.0</v>
      </c>
      <c s="64" r="BS444">
        <v>36.0</v>
      </c>
      <c s="64" r="BT444">
        <v>52.0</v>
      </c>
      <c s="64" r="BU444">
        <v>180.0</v>
      </c>
      <c s="64" r="BV444">
        <v>332.0</v>
      </c>
      <c s="64" r="BW444">
        <v>56.0</v>
      </c>
      <c s="64" r="BX444">
        <v>232.0</v>
      </c>
      <c s="64" r="BY444">
        <v>192.0</v>
      </c>
      <c s="64" r="BZ444">
        <v>312.0</v>
      </c>
      <c s="64" r="CA444">
        <v>0.0</v>
      </c>
      <c s="64" r="CB444">
        <v>12.0</v>
      </c>
      <c s="64" r="CC444">
        <v>0.0</v>
      </c>
      <c s="64" r="CD444">
        <v>16.0</v>
      </c>
      <c s="64" r="CE444">
        <v>68.0</v>
      </c>
      <c s="64" r="CF444">
        <v>40.0</v>
      </c>
      <c s="64" r="CG444">
        <v>0.0</v>
      </c>
      <c s="64" r="CH444">
        <v>176.0</v>
      </c>
      <c s="64" r="CI444">
        <v>1280.0</v>
      </c>
      <c s="64" r="CJ444">
        <v>4.0</v>
      </c>
      <c s="64" r="CK444">
        <v>76.0</v>
      </c>
      <c s="64" r="CL444">
        <v>160.0</v>
      </c>
      <c s="64" r="CM444">
        <v>356.0</v>
      </c>
      <c s="64" r="CN444">
        <v>324.0</v>
      </c>
      <c s="64" r="CO444">
        <v>264.0</v>
      </c>
      <c s="64" r="CP444">
        <v>4.0</v>
      </c>
      <c s="64" r="CQ444">
        <v>92.0</v>
      </c>
      <c s="64" r="CR444">
        <v>652.0</v>
      </c>
      <c s="64" r="CS444">
        <v>4.0</v>
      </c>
      <c s="64" r="CT444">
        <v>36.0</v>
      </c>
      <c s="64" r="CU444">
        <v>16.0</v>
      </c>
      <c s="64" r="CV444">
        <v>28.0</v>
      </c>
      <c s="64" r="CW444">
        <v>28.0</v>
      </c>
      <c s="64" r="CX444">
        <v>40.0</v>
      </c>
      <c s="64" r="CY444">
        <v>444.0</v>
      </c>
      <c s="64" r="CZ444">
        <v>56.0</v>
      </c>
    </row>
    <row customHeight="1" r="445" ht="15.0">
      <c t="s" s="62" r="A445">
        <v>4564</v>
      </c>
      <c t="s" s="62" r="B445">
        <v>4565</v>
      </c>
      <c t="s" s="62" r="C445">
        <v>4566</v>
      </c>
      <c t="s" s="62" r="D445">
        <v>4567</v>
      </c>
      <c t="s" s="62" r="E445">
        <v>4568</v>
      </c>
      <c t="s" s="62" r="F445">
        <v>4569</v>
      </c>
      <c t="s" s="63" r="G445">
        <v>4570</v>
      </c>
      <c t="s" s="62" r="H445">
        <v>4571</v>
      </c>
      <c s="64" r="I445">
        <v>27719.0</v>
      </c>
      <c s="64" r="J445">
        <v>25590.0</v>
      </c>
      <c s="64" r="K445">
        <v>22064.0</v>
      </c>
      <c s="64" r="L445">
        <v>18665.0</v>
      </c>
      <c s="64" r="M445">
        <v>16265.0</v>
      </c>
      <c s="64" r="N445">
        <v>8955.0</v>
      </c>
      <c s="64" r="O445">
        <v>85.28</v>
      </c>
      <c s="64" r="P445">
        <v>5158.211292</v>
      </c>
      <c s="64" r="Q445">
        <v>4411.524494</v>
      </c>
      <c s="64" r="R445">
        <v>5467.21116199999</v>
      </c>
      <c s="64" r="S445">
        <v>6460.53935999999</v>
      </c>
      <c s="64" r="T445">
        <v>4366.994845</v>
      </c>
      <c s="64" r="U445">
        <v>1854.51884799999</v>
      </c>
      <c s="64" r="V445">
        <v>5439.0</v>
      </c>
      <c s="64" r="W445">
        <v>4403.0</v>
      </c>
      <c s="64" r="X445">
        <v>6289.0</v>
      </c>
      <c s="64" r="Y445">
        <v>5443.0</v>
      </c>
      <c s="64" r="Z445">
        <v>2913.0</v>
      </c>
      <c s="64" r="AA445">
        <v>1103.0</v>
      </c>
      <c s="64" r="AB445">
        <v>13565.534215</v>
      </c>
      <c s="64" r="AC445">
        <v>2672.11555</v>
      </c>
      <c s="64" r="AD445">
        <v>2342.338201</v>
      </c>
      <c s="64" r="AE445">
        <v>2627.84853</v>
      </c>
      <c s="64" r="AF445">
        <v>3141.39222599999</v>
      </c>
      <c s="64" r="AG445">
        <v>2026.257151</v>
      </c>
      <c s="64" r="AH445">
        <v>720.230556999999</v>
      </c>
      <c s="64" r="AI445">
        <v>35.3519989999999</v>
      </c>
      <c s="64" r="AJ445">
        <v>3754.84333699999</v>
      </c>
      <c s="64" r="AK445">
        <v>7842.34121899999</v>
      </c>
      <c s="64" r="AL445">
        <v>1968.349659</v>
      </c>
      <c s="64" r="AM445">
        <v>14153.465785</v>
      </c>
      <c s="64" r="AN445">
        <v>2486.095741</v>
      </c>
      <c s="64" r="AO445">
        <v>2069.186293</v>
      </c>
      <c s="64" r="AP445">
        <v>2839.362631</v>
      </c>
      <c s="64" r="AQ445">
        <v>3319.14713399999</v>
      </c>
      <c s="64" r="AR445">
        <v>2340.73769399999</v>
      </c>
      <c s="64" r="AS445">
        <v>996.696554999999</v>
      </c>
      <c s="64" r="AT445">
        <v>102.239735999999</v>
      </c>
      <c s="64" r="AU445">
        <v>3412.624049</v>
      </c>
      <c s="64" r="AV445">
        <v>8298.837277</v>
      </c>
      <c s="64" r="AW445">
        <v>2442.004459</v>
      </c>
      <c s="64" r="AX445">
        <v>22569.044445</v>
      </c>
      <c s="64" r="AY445">
        <v>23.693448</v>
      </c>
      <c s="64" r="AZ445">
        <v>689.742527</v>
      </c>
      <c s="64" r="BA445">
        <v>2392.24552099999</v>
      </c>
      <c s="64" r="BB445">
        <v>4130.58285799999</v>
      </c>
      <c s="64" r="BC445">
        <v>4019.08947399999</v>
      </c>
      <c s="64" r="BD445">
        <v>1939.72500799999</v>
      </c>
      <c s="64" r="BE445">
        <v>5796.40937399999</v>
      </c>
      <c s="64" r="BF445">
        <v>3577.556234</v>
      </c>
      <c s="64" r="BG445">
        <v>20264.0</v>
      </c>
      <c s="64" r="BH445">
        <v>10903.29069</v>
      </c>
      <c s="64" r="BI445">
        <v>14.063864</v>
      </c>
      <c s="64" r="BJ445">
        <v>524.104796999999</v>
      </c>
      <c s="64" r="BK445">
        <v>1590.475916</v>
      </c>
      <c s="64" r="BL445">
        <v>1971.250033</v>
      </c>
      <c s="64" r="BM445">
        <v>930.269571</v>
      </c>
      <c s="64" r="BN445">
        <v>1652.963569</v>
      </c>
      <c s="64" r="BO445">
        <v>2846.37241099999</v>
      </c>
      <c s="64" r="BP445">
        <v>1373.790528</v>
      </c>
      <c s="64" r="BQ445">
        <v>11665.7537539999</v>
      </c>
      <c s="64" r="BR445">
        <v>9.629583</v>
      </c>
      <c s="64" r="BS445">
        <v>165.637729</v>
      </c>
      <c s="64" r="BT445">
        <v>801.769604999999</v>
      </c>
      <c s="64" r="BU445">
        <v>2159.332824</v>
      </c>
      <c s="64" r="BV445">
        <v>3088.819903</v>
      </c>
      <c s="64" r="BW445">
        <v>286.761439999999</v>
      </c>
      <c s="64" r="BX445">
        <v>2950.036963</v>
      </c>
      <c s="64" r="BY445">
        <v>2203.765707</v>
      </c>
      <c s="64" r="BZ445">
        <v>3306.87102</v>
      </c>
      <c s="64" r="CA445">
        <v>0.0</v>
      </c>
      <c s="64" r="CB445">
        <v>7.245885</v>
      </c>
      <c s="64" r="CC445">
        <v>26.172093</v>
      </c>
      <c s="64" r="CD445">
        <v>215.618675999999</v>
      </c>
      <c s="64" r="CE445">
        <v>506.023130999999</v>
      </c>
      <c s="64" r="CF445">
        <v>402.282764999999</v>
      </c>
      <c s="64" r="CG445">
        <v>0.0</v>
      </c>
      <c s="64" r="CH445">
        <v>2149.52847</v>
      </c>
      <c s="64" r="CI445">
        <v>11070.282651</v>
      </c>
      <c s="64" r="CJ445">
        <v>23.693448</v>
      </c>
      <c s="64" r="CK445">
        <v>569.48909</v>
      </c>
      <c s="64" r="CL445">
        <v>2023.45842399999</v>
      </c>
      <c s="64" r="CM445">
        <v>3400.791298</v>
      </c>
      <c s="64" r="CN445">
        <v>2982.79414499999</v>
      </c>
      <c s="64" r="CO445">
        <v>1357.729386</v>
      </c>
      <c s="64" r="CP445">
        <v>43.328747</v>
      </c>
      <c s="64" r="CQ445">
        <v>668.998113999999</v>
      </c>
      <c s="64" r="CR445">
        <v>8191.890774</v>
      </c>
      <c s="64" r="CS445">
        <v>0.0</v>
      </c>
      <c s="64" r="CT445">
        <v>113.007552</v>
      </c>
      <c s="64" r="CU445">
        <v>342.615005</v>
      </c>
      <c s="64" r="CV445">
        <v>514.172883999999</v>
      </c>
      <c s="64" r="CW445">
        <v>530.272199</v>
      </c>
      <c s="64" r="CX445">
        <v>179.712857</v>
      </c>
      <c s="64" r="CY445">
        <v>5753.080627</v>
      </c>
      <c s="64" r="CZ445">
        <v>759.029649999999</v>
      </c>
    </row>
    <row customHeight="1" r="446" ht="15.0">
      <c t="s" s="62" r="A446">
        <v>4572</v>
      </c>
      <c t="s" s="62" r="B446">
        <v>4573</v>
      </c>
      <c t="s" s="62" r="C446">
        <v>4574</v>
      </c>
      <c t="s" s="62" r="D446">
        <v>4575</v>
      </c>
      <c t="s" s="62" r="E446">
        <v>4576</v>
      </c>
      <c t="s" s="62" r="F446">
        <v>4577</v>
      </c>
      <c t="s" s="63" r="G446">
        <v>4578</v>
      </c>
      <c t="s" s="62" r="H446">
        <v>4579</v>
      </c>
      <c s="64" r="I446">
        <v>241.0</v>
      </c>
      <c s="64" r="J446">
        <v>216.0</v>
      </c>
      <c s="64" r="K446">
        <v>211.0</v>
      </c>
      <c s="64" r="L446">
        <v>224.0</v>
      </c>
      <c s="64" r="M446">
        <v>268.0</v>
      </c>
      <c s="64" r="N446">
        <v>334.0</v>
      </c>
      <c s="64" r="O446">
        <v>42.61</v>
      </c>
      <c s="64" r="P446">
        <v>36.6121339999999</v>
      </c>
      <c s="64" r="Q446">
        <v>30.5101109999999</v>
      </c>
      <c s="64" r="R446">
        <v>33.5461829999999</v>
      </c>
      <c s="64" r="S446">
        <v>58.9712749999999</v>
      </c>
      <c s="64" r="T446">
        <v>42.714156</v>
      </c>
      <c s="64" r="U446">
        <v>38.646141</v>
      </c>
      <c s="64" r="V446">
        <v>34.0</v>
      </c>
      <c s="64" r="W446">
        <v>30.0</v>
      </c>
      <c s="64" r="X446">
        <v>46.0</v>
      </c>
      <c s="64" r="Y446">
        <v>35.0</v>
      </c>
      <c s="64" r="Z446">
        <v>49.0</v>
      </c>
      <c s="64" r="AA446">
        <v>22.0</v>
      </c>
      <c s="64" r="AB446">
        <v>123.027569</v>
      </c>
      <c s="64" r="AC446">
        <v>19.3230709999999</v>
      </c>
      <c s="64" r="AD446">
        <v>17.2890629999999</v>
      </c>
      <c s="64" r="AE446">
        <v>18.2911269999999</v>
      </c>
      <c s="64" r="AF446">
        <v>30.4951709999999</v>
      </c>
      <c s="64" r="AG446">
        <v>18.3060669999999</v>
      </c>
      <c s="64" r="AH446">
        <v>19.3230709999999</v>
      </c>
      <c s="64" r="AI446">
        <v>0.0</v>
      </c>
      <c s="64" r="AJ446">
        <v>27.4590999999999</v>
      </c>
      <c s="64" r="AK446">
        <v>64.0413539999999</v>
      </c>
      <c s="64" r="AL446">
        <v>31.5271149999999</v>
      </c>
      <c s="64" r="AM446">
        <v>117.972431</v>
      </c>
      <c s="64" r="AN446">
        <v>17.2890629999999</v>
      </c>
      <c s="64" r="AO446">
        <v>13.221048</v>
      </c>
      <c s="64" r="AP446">
        <v>15.255056</v>
      </c>
      <c s="64" r="AQ446">
        <v>28.4761039999999</v>
      </c>
      <c s="64" r="AR446">
        <v>24.408089</v>
      </c>
      <c s="64" r="AS446">
        <v>19.3230709999999</v>
      </c>
      <c s="64" r="AT446">
        <v>0.0</v>
      </c>
      <c s="64" r="AU446">
        <v>22.374082</v>
      </c>
      <c s="64" r="AV446">
        <v>60.003219</v>
      </c>
      <c s="64" r="AW446">
        <v>35.5951299999999</v>
      </c>
      <c s="64" r="AX446">
        <v>199.272967999999</v>
      </c>
      <c s="64" r="AY446">
        <v>0.0</v>
      </c>
      <c s="64" r="AZ446">
        <v>12.204045</v>
      </c>
      <c s="64" r="BA446">
        <v>4.06801499999999</v>
      </c>
      <c s="64" r="BB446">
        <v>0.0</v>
      </c>
      <c s="64" r="BC446">
        <v>28.4761039999999</v>
      </c>
      <c s="64" r="BD446">
        <v>65.028478</v>
      </c>
      <c s="64" r="BE446">
        <v>65.088238</v>
      </c>
      <c s="64" r="BF446">
        <v>24.408089</v>
      </c>
      <c s="64" r="BG446">
        <v>176.0</v>
      </c>
      <c s="64" r="BH446">
        <v>121.980686</v>
      </c>
      <c s="64" r="BI446">
        <v>0.0</v>
      </c>
      <c s="64" r="BJ446">
        <v>4.06801499999999</v>
      </c>
      <c s="64" r="BK446">
        <v>4.06801499999999</v>
      </c>
      <c s="64" r="BL446">
        <v>0.0</v>
      </c>
      <c s="64" r="BM446">
        <v>8.13602999999999</v>
      </c>
      <c s="64" r="BN446">
        <v>56.892448</v>
      </c>
      <c s="64" r="BO446">
        <v>32.544119</v>
      </c>
      <c s="64" r="BP446">
        <v>16.2720589999999</v>
      </c>
      <c s="64" r="BQ446">
        <v>77.292282</v>
      </c>
      <c s="64" r="BR446">
        <v>0.0</v>
      </c>
      <c s="64" r="BS446">
        <v>8.13602999999999</v>
      </c>
      <c s="64" r="BT446">
        <v>0.0</v>
      </c>
      <c s="64" r="BU446">
        <v>0.0</v>
      </c>
      <c s="64" r="BV446">
        <v>20.340074</v>
      </c>
      <c s="64" r="BW446">
        <v>8.13602999999999</v>
      </c>
      <c s="64" r="BX446">
        <v>32.544119</v>
      </c>
      <c s="64" r="BY446">
        <v>8.13602999999999</v>
      </c>
      <c s="64" r="BZ446">
        <v>20.340074</v>
      </c>
      <c s="64" r="CA446">
        <v>0.0</v>
      </c>
      <c s="64" r="CB446">
        <v>0.0</v>
      </c>
      <c s="64" r="CC446">
        <v>0.0</v>
      </c>
      <c s="64" r="CD446">
        <v>0.0</v>
      </c>
      <c s="64" r="CE446">
        <v>0.0</v>
      </c>
      <c s="64" r="CF446">
        <v>12.204045</v>
      </c>
      <c s="64" r="CG446">
        <v>0.0</v>
      </c>
      <c s="64" r="CH446">
        <v>8.13602999999999</v>
      </c>
      <c s="64" r="CI446">
        <v>77.232523</v>
      </c>
      <c s="64" r="CJ446">
        <v>0.0</v>
      </c>
      <c s="64" r="CK446">
        <v>8.13602999999999</v>
      </c>
      <c s="64" r="CL446">
        <v>0.0</v>
      </c>
      <c s="64" r="CM446">
        <v>0.0</v>
      </c>
      <c s="64" r="CN446">
        <v>24.408089</v>
      </c>
      <c s="64" r="CO446">
        <v>36.552374</v>
      </c>
      <c s="64" r="CP446">
        <v>0.0</v>
      </c>
      <c s="64" r="CQ446">
        <v>8.13602999999999</v>
      </c>
      <c s="64" r="CR446">
        <v>101.700371</v>
      </c>
      <c s="64" r="CS446">
        <v>0.0</v>
      </c>
      <c s="64" r="CT446">
        <v>4.06801499999999</v>
      </c>
      <c s="64" r="CU446">
        <v>4.06801499999999</v>
      </c>
      <c s="64" r="CV446">
        <v>0.0</v>
      </c>
      <c s="64" r="CW446">
        <v>4.06801499999999</v>
      </c>
      <c s="64" r="CX446">
        <v>16.2720589999999</v>
      </c>
      <c s="64" r="CY446">
        <v>65.088238</v>
      </c>
      <c s="64" r="CZ446">
        <v>8.13602999999999</v>
      </c>
    </row>
    <row customHeight="1" r="447" ht="15.0">
      <c t="s" s="62" r="A447">
        <v>4580</v>
      </c>
      <c t="s" s="62" r="B447">
        <v>4581</v>
      </c>
      <c t="s" s="62" r="C447">
        <v>4582</v>
      </c>
      <c t="s" s="62" r="D447">
        <v>4583</v>
      </c>
      <c t="s" s="62" r="E447">
        <v>4584</v>
      </c>
      <c t="s" s="62" r="F447">
        <v>4585</v>
      </c>
      <c t="s" s="63" r="G447">
        <v>4586</v>
      </c>
      <c t="s" s="62" r="H447">
        <v>4587</v>
      </c>
      <c s="64" r="I447">
        <v>538.0</v>
      </c>
      <c s="64" r="J447">
        <v>592.0</v>
      </c>
      <c s="64" r="K447">
        <v>608.0</v>
      </c>
      <c s="64" r="L447">
        <v>527.0</v>
      </c>
      <c s="64" r="M447">
        <v>532.0</v>
      </c>
      <c s="64" r="N447">
        <v>513.0</v>
      </c>
      <c s="64" r="O447">
        <v>5.49</v>
      </c>
      <c s="64" r="P447">
        <v>95.0305769999999</v>
      </c>
      <c s="64" r="Q447">
        <v>59.6468509999999</v>
      </c>
      <c s="64" r="R447">
        <v>101.096358</v>
      </c>
      <c s="64" r="S447">
        <v>119.240978</v>
      </c>
      <c s="64" r="T447">
        <v>105.087487999999</v>
      </c>
      <c s="64" r="U447">
        <v>57.897747</v>
      </c>
      <c s="64" r="V447">
        <v>135.0</v>
      </c>
      <c s="64" r="W447">
        <v>98.0</v>
      </c>
      <c s="64" r="X447">
        <v>121.0</v>
      </c>
      <c s="64" r="Y447">
        <v>124.0</v>
      </c>
      <c s="64" r="Z447">
        <v>75.0</v>
      </c>
      <c s="64" r="AA447">
        <v>39.0</v>
      </c>
      <c s="64" r="AB447">
        <v>261.734119</v>
      </c>
      <c s="64" r="AC447">
        <v>52.570106</v>
      </c>
      <c s="64" r="AD447">
        <v>31.3398709999999</v>
      </c>
      <c s="64" r="AE447">
        <v>46.504325</v>
      </c>
      <c s="64" r="AF447">
        <v>61.668779</v>
      </c>
      <c s="64" r="AG447">
        <v>45.493361</v>
      </c>
      <c s="64" r="AH447">
        <v>23.1467139999999</v>
      </c>
      <c s="64" r="AI447">
        <v>1.010964</v>
      </c>
      <c s="64" r="AJ447">
        <v>65.7126329999999</v>
      </c>
      <c s="64" r="AK447">
        <v>146.58972</v>
      </c>
      <c s="64" r="AL447">
        <v>49.431767</v>
      </c>
      <c s="64" r="AM447">
        <v>276.265880999999</v>
      </c>
      <c s="64" r="AN447">
        <v>42.4604709999999</v>
      </c>
      <c s="64" r="AO447">
        <v>28.3069799999999</v>
      </c>
      <c s="64" r="AP447">
        <v>54.5920339999999</v>
      </c>
      <c s="64" r="AQ447">
        <v>57.5722</v>
      </c>
      <c s="64" r="AR447">
        <v>59.594127</v>
      </c>
      <c s="64" r="AS447">
        <v>27.9379099999999</v>
      </c>
      <c s="64" r="AT447">
        <v>5.80215999999999</v>
      </c>
      <c s="64" r="AU447">
        <v>53.5810699999999</v>
      </c>
      <c s="64" r="AV447">
        <v>150.528124999999</v>
      </c>
      <c s="64" r="AW447">
        <v>72.1566849999999</v>
      </c>
      <c s="64" r="AX447">
        <v>423.761115</v>
      </c>
      <c s="64" r="AY447">
        <v>32.3508349999999</v>
      </c>
      <c s="64" r="AZ447">
        <v>32.3508349999999</v>
      </c>
      <c s="64" r="BA447">
        <v>16.1754169999999</v>
      </c>
      <c s="64" r="BB447">
        <v>56.613961</v>
      </c>
      <c s="64" r="BC447">
        <v>44.482398</v>
      </c>
      <c s="64" r="BD447">
        <v>76.8332319999999</v>
      </c>
      <c s="64" r="BE447">
        <v>117.271776</v>
      </c>
      <c s="64" r="BF447">
        <v>47.682662</v>
      </c>
      <c s="64" r="BG447">
        <v>472.0</v>
      </c>
      <c s="64" r="BH447">
        <v>210.280425</v>
      </c>
      <c s="64" r="BI447">
        <v>20.219272</v>
      </c>
      <c s="64" r="BJ447">
        <v>32.3508349999999</v>
      </c>
      <c s="64" r="BK447">
        <v>8.087709</v>
      </c>
      <c s="64" r="BL447">
        <v>20.219272</v>
      </c>
      <c s="64" r="BM447">
        <v>8.087709</v>
      </c>
      <c s="64" r="BN447">
        <v>56.613961</v>
      </c>
      <c s="64" r="BO447">
        <v>60.6578149999999</v>
      </c>
      <c s="64" r="BP447">
        <v>4.04385399999999</v>
      </c>
      <c s="64" r="BQ447">
        <v>213.48069</v>
      </c>
      <c s="64" r="BR447">
        <v>12.131563</v>
      </c>
      <c s="64" r="BS447">
        <v>0.0</v>
      </c>
      <c s="64" r="BT447">
        <v>8.087709</v>
      </c>
      <c s="64" r="BU447">
        <v>36.394689</v>
      </c>
      <c s="64" r="BV447">
        <v>36.394689</v>
      </c>
      <c s="64" r="BW447">
        <v>20.219272</v>
      </c>
      <c s="64" r="BX447">
        <v>56.613961</v>
      </c>
      <c s="64" r="BY447">
        <v>43.6388079999999</v>
      </c>
      <c s="64" r="BZ447">
        <v>20.219272</v>
      </c>
      <c s="64" r="CA447">
        <v>0.0</v>
      </c>
      <c s="64" r="CB447">
        <v>0.0</v>
      </c>
      <c s="64" r="CC447">
        <v>0.0</v>
      </c>
      <c s="64" r="CD447">
        <v>0.0</v>
      </c>
      <c s="64" r="CE447">
        <v>4.04385399999999</v>
      </c>
      <c s="64" r="CF447">
        <v>4.04385399999999</v>
      </c>
      <c s="64" r="CG447">
        <v>0.0</v>
      </c>
      <c s="64" r="CH447">
        <v>12.131563</v>
      </c>
      <c s="64" r="CI447">
        <v>222.411988</v>
      </c>
      <c s="64" r="CJ447">
        <v>24.263126</v>
      </c>
      <c s="64" r="CK447">
        <v>28.3069799999999</v>
      </c>
      <c s="64" r="CL447">
        <v>16.1754169999999</v>
      </c>
      <c s="64" r="CM447">
        <v>52.570106</v>
      </c>
      <c s="64" r="CN447">
        <v>32.3508349999999</v>
      </c>
      <c s="64" r="CO447">
        <v>56.613961</v>
      </c>
      <c s="64" r="CP447">
        <v>0.0</v>
      </c>
      <c s="64" r="CQ447">
        <v>12.131563</v>
      </c>
      <c s="64" r="CR447">
        <v>181.129854999999</v>
      </c>
      <c s="64" r="CS447">
        <v>8.087709</v>
      </c>
      <c s="64" r="CT447">
        <v>4.04385399999999</v>
      </c>
      <c s="64" r="CU447">
        <v>0.0</v>
      </c>
      <c s="64" r="CV447">
        <v>4.04385399999999</v>
      </c>
      <c s="64" r="CW447">
        <v>8.087709</v>
      </c>
      <c s="64" r="CX447">
        <v>16.1754169999999</v>
      </c>
      <c s="64" r="CY447">
        <v>117.271776</v>
      </c>
      <c s="64" r="CZ447">
        <v>23.419536</v>
      </c>
    </row>
    <row customHeight="1" r="448" ht="15.0">
      <c t="s" s="62" r="A448">
        <v>4588</v>
      </c>
      <c t="s" s="62" r="B448">
        <v>4589</v>
      </c>
      <c t="s" s="62" r="C448">
        <v>4590</v>
      </c>
      <c t="s" s="62" r="D448">
        <v>4591</v>
      </c>
      <c t="s" s="62" r="E448">
        <v>4592</v>
      </c>
      <c t="s" s="62" r="F448">
        <v>4593</v>
      </c>
      <c t="s" s="63" r="G448">
        <v>4594</v>
      </c>
      <c t="s" s="62" r="H448">
        <v>4595</v>
      </c>
      <c s="64" r="I448">
        <v>547.0</v>
      </c>
      <c s="64" r="J448">
        <v>498.0</v>
      </c>
      <c s="64" r="K448">
        <v>471.0</v>
      </c>
      <c s="64" r="L448">
        <v>278.0</v>
      </c>
      <c s="64" r="M448">
        <v>153.0</v>
      </c>
      <c s="64" r="N448">
        <v>141.0</v>
      </c>
      <c s="64" r="O448">
        <v>18.94</v>
      </c>
      <c s="64" r="P448">
        <v>97.454023</v>
      </c>
      <c s="64" r="Q448">
        <v>67.065134</v>
      </c>
      <c s="64" r="R448">
        <v>120.507662999999</v>
      </c>
      <c s="64" r="S448">
        <v>142.513409999999</v>
      </c>
      <c s="64" r="T448">
        <v>83.8314179999999</v>
      </c>
      <c s="64" r="U448">
        <v>35.628352</v>
      </c>
      <c s="64" r="V448">
        <v>106.0</v>
      </c>
      <c s="64" r="W448">
        <v>88.0</v>
      </c>
      <c s="64" r="X448">
        <v>114.0</v>
      </c>
      <c s="64" r="Y448">
        <v>115.0</v>
      </c>
      <c s="64" r="Z448">
        <v>53.0</v>
      </c>
      <c s="64" r="AA448">
        <v>22.0</v>
      </c>
      <c s="64" r="AB448">
        <v>287.122605</v>
      </c>
      <c s="64" r="AC448">
        <v>58.681992</v>
      </c>
      <c s="64" r="AD448">
        <v>36.676245</v>
      </c>
      <c s="64" r="AE448">
        <v>55.538314</v>
      </c>
      <c s="64" r="AF448">
        <v>72.3045979999999</v>
      </c>
      <c s="64" r="AG448">
        <v>51.3467429999999</v>
      </c>
      <c s="64" r="AH448">
        <v>11.52682</v>
      </c>
      <c s="64" r="AI448">
        <v>1.047893</v>
      </c>
      <c s="64" r="AJ448">
        <v>75.448276</v>
      </c>
      <c s="64" r="AK448">
        <v>173.950191999999</v>
      </c>
      <c s="64" r="AL448">
        <v>37.724138</v>
      </c>
      <c s="64" r="AM448">
        <v>259.877394999999</v>
      </c>
      <c s="64" r="AN448">
        <v>38.7720309999999</v>
      </c>
      <c s="64" r="AO448">
        <v>30.3888889999999</v>
      </c>
      <c s="64" r="AP448">
        <v>64.9693489999999</v>
      </c>
      <c s="64" r="AQ448">
        <v>70.2088119999999</v>
      </c>
      <c s="64" r="AR448">
        <v>32.4846739999999</v>
      </c>
      <c s="64" r="AS448">
        <v>19.909962</v>
      </c>
      <c s="64" r="AT448">
        <v>3.143678</v>
      </c>
      <c s="64" r="AU448">
        <v>53.442529</v>
      </c>
      <c s="64" r="AV448">
        <v>165.567049999999</v>
      </c>
      <c s="64" r="AW448">
        <v>40.8678159999999</v>
      </c>
      <c s="64" r="AX448">
        <v>456.881226</v>
      </c>
      <c s="64" r="AY448">
        <v>12.5747129999999</v>
      </c>
      <c s="64" r="AZ448">
        <v>4.19157099999999</v>
      </c>
      <c s="64" r="BA448">
        <v>29.340996</v>
      </c>
      <c s="64" r="BB448">
        <v>54.4904209999999</v>
      </c>
      <c s="64" r="BC448">
        <v>67.065134</v>
      </c>
      <c s="64" r="BD448">
        <v>54.4904209999999</v>
      </c>
      <c s="64" r="BE448">
        <v>184.429118999999</v>
      </c>
      <c s="64" r="BF448">
        <v>50.2988509999999</v>
      </c>
      <c s="64" r="BG448">
        <v>412.0</v>
      </c>
      <c s="64" r="BH448">
        <v>217.961685999999</v>
      </c>
      <c s="64" r="BI448">
        <v>8.38314199999999</v>
      </c>
      <c s="64" r="BJ448">
        <v>0.0</v>
      </c>
      <c s="64" r="BK448">
        <v>25.149425</v>
      </c>
      <c s="64" r="BL448">
        <v>29.340996</v>
      </c>
      <c s="64" r="BM448">
        <v>8.38314199999999</v>
      </c>
      <c s="64" r="BN448">
        <v>37.724138</v>
      </c>
      <c s="64" r="BO448">
        <v>92.2145589999999</v>
      </c>
      <c s="64" r="BP448">
        <v>16.7662839999999</v>
      </c>
      <c s="64" r="BQ448">
        <v>238.91954</v>
      </c>
      <c s="64" r="BR448">
        <v>4.19157099999999</v>
      </c>
      <c s="64" r="BS448">
        <v>4.19157099999999</v>
      </c>
      <c s="64" r="BT448">
        <v>4.19157099999999</v>
      </c>
      <c s="64" r="BU448">
        <v>25.149425</v>
      </c>
      <c s="64" r="BV448">
        <v>58.681992</v>
      </c>
      <c s="64" r="BW448">
        <v>16.7662839999999</v>
      </c>
      <c s="64" r="BX448">
        <v>92.2145589999999</v>
      </c>
      <c s="64" r="BY448">
        <v>33.532567</v>
      </c>
      <c s="64" r="BZ448">
        <v>33.532567</v>
      </c>
      <c s="64" r="CA448">
        <v>0.0</v>
      </c>
      <c s="64" r="CB448">
        <v>0.0</v>
      </c>
      <c s="64" r="CC448">
        <v>0.0</v>
      </c>
      <c s="64" r="CD448">
        <v>0.0</v>
      </c>
      <c s="64" r="CE448">
        <v>0.0</v>
      </c>
      <c s="64" r="CF448">
        <v>4.19157099999999</v>
      </c>
      <c s="64" r="CG448">
        <v>0.0</v>
      </c>
      <c s="64" r="CH448">
        <v>29.340996</v>
      </c>
      <c s="64" r="CI448">
        <v>205.386973</v>
      </c>
      <c s="64" r="CJ448">
        <v>12.5747129999999</v>
      </c>
      <c s="64" r="CK448">
        <v>0.0</v>
      </c>
      <c s="64" r="CL448">
        <v>25.149425</v>
      </c>
      <c s="64" r="CM448">
        <v>50.2988509999999</v>
      </c>
      <c s="64" r="CN448">
        <v>58.681992</v>
      </c>
      <c s="64" r="CO448">
        <v>46.10728</v>
      </c>
      <c s="64" r="CP448">
        <v>4.19157099999999</v>
      </c>
      <c s="64" r="CQ448">
        <v>8.38314199999999</v>
      </c>
      <c s="64" r="CR448">
        <v>217.961685999999</v>
      </c>
      <c s="64" r="CS448">
        <v>0.0</v>
      </c>
      <c s="64" r="CT448">
        <v>4.19157099999999</v>
      </c>
      <c s="64" r="CU448">
        <v>4.19157099999999</v>
      </c>
      <c s="64" r="CV448">
        <v>4.19157099999999</v>
      </c>
      <c s="64" r="CW448">
        <v>8.38314199999999</v>
      </c>
      <c s="64" r="CX448">
        <v>4.19157099999999</v>
      </c>
      <c s="64" r="CY448">
        <v>180.237548</v>
      </c>
      <c s="64" r="CZ448">
        <v>12.5747129999999</v>
      </c>
    </row>
    <row customHeight="1" r="449" ht="15.0">
      <c t="s" s="62" r="A449">
        <v>4596</v>
      </c>
      <c t="s" s="62" r="B449">
        <v>4597</v>
      </c>
      <c t="s" s="62" r="C449">
        <v>4598</v>
      </c>
      <c t="s" s="62" r="D449">
        <v>4599</v>
      </c>
      <c t="s" s="62" r="E449">
        <v>4600</v>
      </c>
      <c t="s" s="62" r="F449">
        <v>4601</v>
      </c>
      <c t="s" s="63" r="G449">
        <v>4602</v>
      </c>
      <c t="s" s="62" r="H449">
        <v>4603</v>
      </c>
      <c s="64" r="I449">
        <v>193.0</v>
      </c>
      <c s="64" r="J449">
        <v>221.0</v>
      </c>
      <c s="64" r="K449">
        <v>222.0</v>
      </c>
      <c s="64" r="L449">
        <v>221.0</v>
      </c>
      <c s="64" r="M449">
        <v>209.0</v>
      </c>
      <c s="64" r="N449">
        <v>217.0</v>
      </c>
      <c s="64" r="O449">
        <v>7.47</v>
      </c>
      <c s="64" r="P449">
        <v>26.0</v>
      </c>
      <c s="64" r="Q449">
        <v>28.0</v>
      </c>
      <c s="64" r="R449">
        <v>35.0</v>
      </c>
      <c s="64" r="S449">
        <v>56.0</v>
      </c>
      <c s="64" r="T449">
        <v>27.0</v>
      </c>
      <c s="64" r="U449">
        <v>21.0</v>
      </c>
      <c s="64" r="V449">
        <v>28.0</v>
      </c>
      <c s="64" r="W449">
        <v>42.0</v>
      </c>
      <c s="64" r="X449">
        <v>49.0</v>
      </c>
      <c s="64" r="Y449">
        <v>38.0</v>
      </c>
      <c s="64" r="Z449">
        <v>41.0</v>
      </c>
      <c s="64" r="AA449">
        <v>23.0</v>
      </c>
      <c s="64" r="AB449">
        <v>89.0</v>
      </c>
      <c s="64" r="AC449">
        <v>14.0</v>
      </c>
      <c s="64" r="AD449">
        <v>10.0</v>
      </c>
      <c s="64" r="AE449">
        <v>18.0</v>
      </c>
      <c s="64" r="AF449">
        <v>25.0</v>
      </c>
      <c s="64" r="AG449">
        <v>15.0</v>
      </c>
      <c s="64" r="AH449">
        <v>7.0</v>
      </c>
      <c s="64" r="AI449">
        <v>0.0</v>
      </c>
      <c s="64" r="AJ449">
        <v>18.0</v>
      </c>
      <c s="64" r="AK449">
        <v>56.0</v>
      </c>
      <c s="64" r="AL449">
        <v>15.0</v>
      </c>
      <c s="64" r="AM449">
        <v>104.0</v>
      </c>
      <c s="64" r="AN449">
        <v>12.0</v>
      </c>
      <c s="64" r="AO449">
        <v>18.0</v>
      </c>
      <c s="64" r="AP449">
        <v>17.0</v>
      </c>
      <c s="64" r="AQ449">
        <v>31.0</v>
      </c>
      <c s="64" r="AR449">
        <v>12.0</v>
      </c>
      <c s="64" r="AS449">
        <v>13.0</v>
      </c>
      <c s="64" r="AT449">
        <v>1.0</v>
      </c>
      <c s="64" r="AU449">
        <v>21.0</v>
      </c>
      <c s="64" r="AV449">
        <v>62.0</v>
      </c>
      <c s="64" r="AW449">
        <v>21.0</v>
      </c>
      <c s="64" r="AX449">
        <v>188.0</v>
      </c>
      <c s="64" r="AY449">
        <v>24.0</v>
      </c>
      <c s="64" r="AZ449">
        <v>16.0</v>
      </c>
      <c s="64" r="BA449">
        <v>8.0</v>
      </c>
      <c s="64" r="BB449">
        <v>8.0</v>
      </c>
      <c s="64" r="BC449">
        <v>32.0</v>
      </c>
      <c s="64" r="BD449">
        <v>36.0</v>
      </c>
      <c s="64" r="BE449">
        <v>32.0</v>
      </c>
      <c s="64" r="BF449">
        <v>32.0</v>
      </c>
      <c s="64" r="BG449">
        <v>180.0</v>
      </c>
      <c s="64" r="BH449">
        <v>88.0</v>
      </c>
      <c s="64" r="BI449">
        <v>12.0</v>
      </c>
      <c s="64" r="BJ449">
        <v>16.0</v>
      </c>
      <c s="64" r="BK449">
        <v>4.0</v>
      </c>
      <c s="64" r="BL449">
        <v>4.0</v>
      </c>
      <c s="64" r="BM449">
        <v>4.0</v>
      </c>
      <c s="64" r="BN449">
        <v>28.0</v>
      </c>
      <c s="64" r="BO449">
        <v>16.0</v>
      </c>
      <c s="64" r="BP449">
        <v>4.0</v>
      </c>
      <c s="64" r="BQ449">
        <v>100.0</v>
      </c>
      <c s="64" r="BR449">
        <v>12.0</v>
      </c>
      <c s="64" r="BS449">
        <v>0.0</v>
      </c>
      <c s="64" r="BT449">
        <v>4.0</v>
      </c>
      <c s="64" r="BU449">
        <v>4.0</v>
      </c>
      <c s="64" r="BV449">
        <v>28.0</v>
      </c>
      <c s="64" r="BW449">
        <v>8.0</v>
      </c>
      <c s="64" r="BX449">
        <v>16.0</v>
      </c>
      <c s="64" r="BY449">
        <v>28.0</v>
      </c>
      <c s="64" r="BZ449">
        <v>28.0</v>
      </c>
      <c s="64" r="CA449">
        <v>0.0</v>
      </c>
      <c s="64" r="CB449">
        <v>0.0</v>
      </c>
      <c s="64" r="CC449">
        <v>0.0</v>
      </c>
      <c s="64" r="CD449">
        <v>0.0</v>
      </c>
      <c s="64" r="CE449">
        <v>8.0</v>
      </c>
      <c s="64" r="CF449">
        <v>4.0</v>
      </c>
      <c s="64" r="CG449">
        <v>0.0</v>
      </c>
      <c s="64" r="CH449">
        <v>16.0</v>
      </c>
      <c s="64" r="CI449">
        <v>100.0</v>
      </c>
      <c s="64" r="CJ449">
        <v>12.0</v>
      </c>
      <c s="64" r="CK449">
        <v>12.0</v>
      </c>
      <c s="64" r="CL449">
        <v>8.0</v>
      </c>
      <c s="64" r="CM449">
        <v>4.0</v>
      </c>
      <c s="64" r="CN449">
        <v>16.0</v>
      </c>
      <c s="64" r="CO449">
        <v>32.0</v>
      </c>
      <c s="64" r="CP449">
        <v>0.0</v>
      </c>
      <c s="64" r="CQ449">
        <v>16.0</v>
      </c>
      <c s="64" r="CR449">
        <v>60.0</v>
      </c>
      <c s="64" r="CS449">
        <v>12.0</v>
      </c>
      <c s="64" r="CT449">
        <v>4.0</v>
      </c>
      <c s="64" r="CU449">
        <v>0.0</v>
      </c>
      <c s="64" r="CV449">
        <v>4.0</v>
      </c>
      <c s="64" r="CW449">
        <v>8.0</v>
      </c>
      <c s="64" r="CX449">
        <v>0.0</v>
      </c>
      <c s="64" r="CY449">
        <v>32.0</v>
      </c>
      <c s="64" r="CZ449">
        <v>0.0</v>
      </c>
    </row>
    <row customHeight="1" r="450" ht="15.0">
      <c t="s" s="62" r="A450">
        <v>4604</v>
      </c>
      <c t="s" s="62" r="B450">
        <v>4605</v>
      </c>
      <c t="s" s="62" r="C450">
        <v>4606</v>
      </c>
      <c t="s" s="62" r="D450">
        <v>4607</v>
      </c>
      <c t="s" s="62" r="E450">
        <v>4608</v>
      </c>
      <c t="s" s="62" r="F450">
        <v>4609</v>
      </c>
      <c t="s" s="63" r="G450">
        <v>4610</v>
      </c>
      <c t="s" s="62" r="H450">
        <v>4611</v>
      </c>
      <c s="64" r="I450">
        <v>1493.0</v>
      </c>
      <c s="64" r="J450">
        <v>1082.0</v>
      </c>
      <c s="64" r="K450">
        <v>846.0</v>
      </c>
      <c s="64" r="L450">
        <v>722.0</v>
      </c>
      <c s="64" r="M450">
        <v>566.0</v>
      </c>
      <c s="64" r="N450">
        <v>507.0</v>
      </c>
      <c s="64" r="O450">
        <v>20.3999999999999</v>
      </c>
      <c s="64" r="P450">
        <v>380.19716</v>
      </c>
      <c s="64" r="Q450">
        <v>170.941359</v>
      </c>
      <c s="64" r="R450">
        <v>398.863171</v>
      </c>
      <c s="64" r="S450">
        <v>304.550697</v>
      </c>
      <c s="64" r="T450">
        <v>175.204349</v>
      </c>
      <c s="64" r="U450">
        <v>63.243264</v>
      </c>
      <c s="64" r="V450">
        <v>238.0</v>
      </c>
      <c s="64" r="W450">
        <v>184.0</v>
      </c>
      <c s="64" r="X450">
        <v>289.0</v>
      </c>
      <c s="64" r="Y450">
        <v>210.0</v>
      </c>
      <c s="64" r="Z450">
        <v>99.0</v>
      </c>
      <c s="64" r="AA450">
        <v>62.0</v>
      </c>
      <c s="64" r="AB450">
        <v>746.640417999999</v>
      </c>
      <c s="64" r="AC450">
        <v>190.589790999999</v>
      </c>
      <c s="64" r="AD450">
        <v>84.488258</v>
      </c>
      <c s="64" r="AE450">
        <v>195.501899</v>
      </c>
      <c s="64" r="AF450">
        <v>160.134721</v>
      </c>
      <c s="64" r="AG450">
        <v>89.400366</v>
      </c>
      <c s="64" r="AH450">
        <v>25.5429619999999</v>
      </c>
      <c s="64" r="AI450">
        <v>0.982422</v>
      </c>
      <c s="64" r="AJ450">
        <v>230.869077</v>
      </c>
      <c s="64" r="AK450">
        <v>452.896359</v>
      </c>
      <c s="64" r="AL450">
        <v>62.874983</v>
      </c>
      <c s="64" r="AM450">
        <v>746.359582</v>
      </c>
      <c s="64" r="AN450">
        <v>189.607369</v>
      </c>
      <c s="64" r="AO450">
        <v>86.453101</v>
      </c>
      <c s="64" r="AP450">
        <v>203.361272</v>
      </c>
      <c s="64" r="AQ450">
        <v>144.415976</v>
      </c>
      <c s="64" r="AR450">
        <v>85.803983</v>
      </c>
      <c s="64" r="AS450">
        <v>31.1391659999999</v>
      </c>
      <c s="64" r="AT450">
        <v>5.57871499999999</v>
      </c>
      <c s="64" r="AU450">
        <v>221.044861</v>
      </c>
      <c s="64" r="AV450">
        <v>445.036986</v>
      </c>
      <c s="64" r="AW450">
        <v>80.277735</v>
      </c>
      <c s="64" r="AX450">
        <v>1079.400505</v>
      </c>
      <c s="64" r="AY450">
        <v>3.92968599999999</v>
      </c>
      <c s="64" r="AZ450">
        <v>62.874983</v>
      </c>
      <c s="64" r="BA450">
        <v>145.398396999999</v>
      </c>
      <c s="64" r="BB450">
        <v>286.867107999999</v>
      </c>
      <c s="64" r="BC450">
        <v>161.117143</v>
      </c>
      <c s="64" r="BD450">
        <v>94.3124739999999</v>
      </c>
      <c s="64" r="BE450">
        <v>222.728868</v>
      </c>
      <c s="64" r="BF450">
        <v>102.171847</v>
      </c>
      <c s="64" r="BG450">
        <v>848.0</v>
      </c>
      <c s="64" r="BH450">
        <v>530.507665999999</v>
      </c>
      <c s="64" r="BI450">
        <v>3.92968599999999</v>
      </c>
      <c s="64" r="BJ450">
        <v>43.226551</v>
      </c>
      <c s="64" r="BK450">
        <v>102.171847</v>
      </c>
      <c s="64" r="BL450">
        <v>125.749965</v>
      </c>
      <c s="64" r="BM450">
        <v>35.367178</v>
      </c>
      <c s="64" r="BN450">
        <v>74.6640419999999</v>
      </c>
      <c s="64" r="BO450">
        <v>113.960905999999</v>
      </c>
      <c s="64" r="BP450">
        <v>31.437491</v>
      </c>
      <c s="64" r="BQ450">
        <v>548.892839999999</v>
      </c>
      <c s="64" r="BR450">
        <v>0.0</v>
      </c>
      <c s="64" r="BS450">
        <v>19.648432</v>
      </c>
      <c s="64" r="BT450">
        <v>43.226551</v>
      </c>
      <c s="64" r="BU450">
        <v>161.117143</v>
      </c>
      <c s="64" r="BV450">
        <v>125.749965</v>
      </c>
      <c s="64" r="BW450">
        <v>19.648432</v>
      </c>
      <c s="64" r="BX450">
        <v>108.767962</v>
      </c>
      <c s="64" r="BY450">
        <v>70.7343549999999</v>
      </c>
      <c s="64" r="BZ450">
        <v>74.6640419999999</v>
      </c>
      <c s="64" r="CA450">
        <v>0.0</v>
      </c>
      <c s="64" r="CB450">
        <v>3.92968599999999</v>
      </c>
      <c s="64" r="CC450">
        <v>0.0</v>
      </c>
      <c s="64" r="CD450">
        <v>7.85937299999999</v>
      </c>
      <c s="64" r="CE450">
        <v>0.0</v>
      </c>
      <c s="64" r="CF450">
        <v>3.92968599999999</v>
      </c>
      <c s="64" r="CG450">
        <v>0.0</v>
      </c>
      <c s="64" r="CH450">
        <v>58.9452959999999</v>
      </c>
      <c s="64" r="CI450">
        <v>644.468571</v>
      </c>
      <c s="64" r="CJ450">
        <v>3.92968599999999</v>
      </c>
      <c s="64" r="CK450">
        <v>58.9452959999999</v>
      </c>
      <c s="64" r="CL450">
        <v>110.03122</v>
      </c>
      <c s="64" r="CM450">
        <v>223.992124999999</v>
      </c>
      <c s="64" r="CN450">
        <v>137.539024</v>
      </c>
      <c s="64" r="CO450">
        <v>82.523415</v>
      </c>
      <c s="64" r="CP450">
        <v>3.92968599999999</v>
      </c>
      <c s="64" r="CQ450">
        <v>23.578118</v>
      </c>
      <c s="64" r="CR450">
        <v>360.267892</v>
      </c>
      <c s="64" r="CS450">
        <v>0.0</v>
      </c>
      <c s="64" r="CT450">
        <v>0.0</v>
      </c>
      <c s="64" r="CU450">
        <v>35.367178</v>
      </c>
      <c s="64" r="CV450">
        <v>55.01561</v>
      </c>
      <c s="64" r="CW450">
        <v>23.578118</v>
      </c>
      <c s="64" r="CX450">
        <v>7.85937299999999</v>
      </c>
      <c s="64" r="CY450">
        <v>218.799181</v>
      </c>
      <c s="64" r="CZ450">
        <v>19.648432</v>
      </c>
    </row>
    <row customHeight="1" r="451" ht="15.0">
      <c t="s" s="62" r="A451">
        <v>4612</v>
      </c>
      <c t="s" s="62" r="B451">
        <v>4613</v>
      </c>
      <c t="s" s="62" r="C451">
        <v>4614</v>
      </c>
      <c t="s" s="62" r="D451">
        <v>4615</v>
      </c>
      <c t="s" s="62" r="E451">
        <v>4616</v>
      </c>
      <c t="s" s="62" r="F451">
        <v>4617</v>
      </c>
      <c t="s" s="63" r="G451">
        <v>4618</v>
      </c>
      <c t="s" s="62" r="H451">
        <v>4619</v>
      </c>
      <c s="64" r="I451">
        <v>486.0</v>
      </c>
      <c s="64" r="J451">
        <v>420.0</v>
      </c>
      <c s="64" r="K451">
        <v>409.0</v>
      </c>
      <c s="64" r="L451">
        <v>443.0</v>
      </c>
      <c s="64" r="M451">
        <v>396.0</v>
      </c>
      <c s="64" r="N451">
        <v>452.0</v>
      </c>
      <c s="64" r="O451">
        <v>9.76</v>
      </c>
      <c s="64" r="P451">
        <v>94.977131</v>
      </c>
      <c s="64" r="Q451">
        <v>52.5405409999999</v>
      </c>
      <c s="64" r="R451">
        <v>111.143451</v>
      </c>
      <c s="64" r="S451">
        <v>105.081081</v>
      </c>
      <c s="64" r="T451">
        <v>56.582121</v>
      </c>
      <c s="64" r="U451">
        <v>65.6756759999999</v>
      </c>
      <c s="64" r="V451">
        <v>78.0</v>
      </c>
      <c s="64" r="W451">
        <v>67.0</v>
      </c>
      <c s="64" r="X451">
        <v>92.0</v>
      </c>
      <c s="64" r="Y451">
        <v>71.0</v>
      </c>
      <c s="64" r="Z451">
        <v>71.0</v>
      </c>
      <c s="64" r="AA451">
        <v>41.0</v>
      </c>
      <c s="64" r="AB451">
        <v>240.474011999999</v>
      </c>
      <c s="64" r="AC451">
        <v>41.426195</v>
      </c>
      <c s="64" r="AD451">
        <v>29.301455</v>
      </c>
      <c s="64" r="AE451">
        <v>60.6237009999999</v>
      </c>
      <c s="64" r="AF451">
        <v>53.550936</v>
      </c>
      <c s="64" r="AG451">
        <v>26.27027</v>
      </c>
      <c s="64" r="AH451">
        <v>28.29106</v>
      </c>
      <c s="64" r="AI451">
        <v>1.01039499999999</v>
      </c>
      <c s="64" r="AJ451">
        <v>50.5197509999999</v>
      </c>
      <c s="64" r="AK451">
        <v>152.569647</v>
      </c>
      <c s="64" r="AL451">
        <v>37.3846149999999</v>
      </c>
      <c s="64" r="AM451">
        <v>245.525988</v>
      </c>
      <c s="64" r="AN451">
        <v>53.550936</v>
      </c>
      <c s="64" r="AO451">
        <v>23.2390849999999</v>
      </c>
      <c s="64" r="AP451">
        <v>50.5197509999999</v>
      </c>
      <c s="64" r="AQ451">
        <v>51.530146</v>
      </c>
      <c s="64" r="AR451">
        <v>30.31185</v>
      </c>
      <c s="64" r="AS451">
        <v>33.343035</v>
      </c>
      <c s="64" r="AT451">
        <v>3.03118499999999</v>
      </c>
      <c s="64" r="AU451">
        <v>64.6652809999999</v>
      </c>
      <c s="64" r="AV451">
        <v>127.309771</v>
      </c>
      <c s="64" r="AW451">
        <v>53.550936</v>
      </c>
      <c s="64" r="AX451">
        <v>400.116423999999</v>
      </c>
      <c s="64" r="AY451">
        <v>16.1663199999999</v>
      </c>
      <c s="64" r="AZ451">
        <v>16.1663199999999</v>
      </c>
      <c s="64" r="BA451">
        <v>4.04157999999999</v>
      </c>
      <c s="64" r="BB451">
        <v>24.2494799999999</v>
      </c>
      <c s="64" r="BC451">
        <v>60.6237009999999</v>
      </c>
      <c s="64" r="BD451">
        <v>84.873181</v>
      </c>
      <c s="64" r="BE451">
        <v>141.455300999999</v>
      </c>
      <c s="64" r="BF451">
        <v>52.5405409999999</v>
      </c>
      <c s="64" r="BG451">
        <v>328.0</v>
      </c>
      <c s="64" r="BH451">
        <v>198.037421999999</v>
      </c>
      <c s="64" r="BI451">
        <v>8.08315999999999</v>
      </c>
      <c s="64" r="BJ451">
        <v>8.08315999999999</v>
      </c>
      <c s="64" r="BK451">
        <v>4.04157999999999</v>
      </c>
      <c s="64" r="BL451">
        <v>16.1663199999999</v>
      </c>
      <c s="64" r="BM451">
        <v>8.08315999999999</v>
      </c>
      <c s="64" r="BN451">
        <v>68.706861</v>
      </c>
      <c s="64" r="BO451">
        <v>68.706861</v>
      </c>
      <c s="64" r="BP451">
        <v>16.1663199999999</v>
      </c>
      <c s="64" r="BQ451">
        <v>202.079002</v>
      </c>
      <c s="64" r="BR451">
        <v>8.08315999999999</v>
      </c>
      <c s="64" r="BS451">
        <v>8.08315999999999</v>
      </c>
      <c s="64" r="BT451">
        <v>0.0</v>
      </c>
      <c s="64" r="BU451">
        <v>8.08315999999999</v>
      </c>
      <c s="64" r="BV451">
        <v>52.5405409999999</v>
      </c>
      <c s="64" r="BW451">
        <v>16.1663199999999</v>
      </c>
      <c s="64" r="BX451">
        <v>72.748441</v>
      </c>
      <c s="64" r="BY451">
        <v>36.37422</v>
      </c>
      <c s="64" r="BZ451">
        <v>32.3326399999999</v>
      </c>
      <c s="64" r="CA451">
        <v>0.0</v>
      </c>
      <c s="64" r="CB451">
        <v>0.0</v>
      </c>
      <c s="64" r="CC451">
        <v>0.0</v>
      </c>
      <c s="64" r="CD451">
        <v>0.0</v>
      </c>
      <c s="64" r="CE451">
        <v>8.08315999999999</v>
      </c>
      <c s="64" r="CF451">
        <v>4.04157999999999</v>
      </c>
      <c s="64" r="CG451">
        <v>0.0</v>
      </c>
      <c s="64" r="CH451">
        <v>20.2078999999999</v>
      </c>
      <c s="64" r="CI451">
        <v>189.954262</v>
      </c>
      <c s="64" r="CJ451">
        <v>16.1663199999999</v>
      </c>
      <c s="64" r="CK451">
        <v>8.08315999999999</v>
      </c>
      <c s="64" r="CL451">
        <v>4.04157999999999</v>
      </c>
      <c s="64" r="CM451">
        <v>24.2494799999999</v>
      </c>
      <c s="64" r="CN451">
        <v>44.45738</v>
      </c>
      <c s="64" r="CO451">
        <v>72.748441</v>
      </c>
      <c s="64" r="CP451">
        <v>0.0</v>
      </c>
      <c s="64" r="CQ451">
        <v>20.2078999999999</v>
      </c>
      <c s="64" r="CR451">
        <v>177.829522</v>
      </c>
      <c s="64" r="CS451">
        <v>0.0</v>
      </c>
      <c s="64" r="CT451">
        <v>8.08315999999999</v>
      </c>
      <c s="64" r="CU451">
        <v>0.0</v>
      </c>
      <c s="64" r="CV451">
        <v>0.0</v>
      </c>
      <c s="64" r="CW451">
        <v>8.08315999999999</v>
      </c>
      <c s="64" r="CX451">
        <v>8.08315999999999</v>
      </c>
      <c s="64" r="CY451">
        <v>141.455300999999</v>
      </c>
      <c s="64" r="CZ451">
        <v>12.1247399999999</v>
      </c>
    </row>
    <row customHeight="1" r="452" ht="15.0">
      <c t="s" s="62" r="A452">
        <v>4620</v>
      </c>
      <c t="s" s="62" r="B452">
        <v>4621</v>
      </c>
      <c t="s" s="62" r="C452">
        <v>4622</v>
      </c>
      <c t="s" s="62" r="D452">
        <v>4623</v>
      </c>
      <c t="s" s="62" r="E452">
        <v>4624</v>
      </c>
      <c t="s" s="62" r="F452">
        <v>4625</v>
      </c>
      <c t="s" s="63" r="G452">
        <v>4626</v>
      </c>
      <c t="s" s="62" r="H452">
        <v>4627</v>
      </c>
      <c s="64" r="I452">
        <v>540.0</v>
      </c>
      <c s="64" r="J452">
        <v>393.0</v>
      </c>
      <c s="64" r="K452">
        <v>361.0</v>
      </c>
      <c s="64" r="L452">
        <v>235.0</v>
      </c>
      <c s="64" r="M452">
        <v>189.0</v>
      </c>
      <c s="64" r="N452">
        <v>197.0</v>
      </c>
      <c s="64" r="O452">
        <v>6.68</v>
      </c>
      <c s="64" r="P452">
        <v>120.0</v>
      </c>
      <c s="64" r="Q452">
        <v>62.0</v>
      </c>
      <c s="64" r="R452">
        <v>129.0</v>
      </c>
      <c s="64" r="S452">
        <v>145.0</v>
      </c>
      <c s="64" r="T452">
        <v>60.0</v>
      </c>
      <c s="64" r="U452">
        <v>24.0</v>
      </c>
      <c s="64" r="V452">
        <v>85.0</v>
      </c>
      <c s="64" r="W452">
        <v>55.0</v>
      </c>
      <c s="64" r="X452">
        <v>105.0</v>
      </c>
      <c s="64" r="Y452">
        <v>86.0</v>
      </c>
      <c s="64" r="Z452">
        <v>36.0</v>
      </c>
      <c s="64" r="AA452">
        <v>26.0</v>
      </c>
      <c s="64" r="AB452">
        <v>275.0</v>
      </c>
      <c s="64" r="AC452">
        <v>64.0</v>
      </c>
      <c s="64" r="AD452">
        <v>34.0</v>
      </c>
      <c s="64" r="AE452">
        <v>58.0</v>
      </c>
      <c s="64" r="AF452">
        <v>77.0</v>
      </c>
      <c s="64" r="AG452">
        <v>31.0</v>
      </c>
      <c s="64" r="AH452">
        <v>10.0</v>
      </c>
      <c s="64" r="AI452">
        <v>1.0</v>
      </c>
      <c s="64" r="AJ452">
        <v>86.0</v>
      </c>
      <c s="64" r="AK452">
        <v>164.0</v>
      </c>
      <c s="64" r="AL452">
        <v>25.0</v>
      </c>
      <c s="64" r="AM452">
        <v>265.0</v>
      </c>
      <c s="64" r="AN452">
        <v>56.0</v>
      </c>
      <c s="64" r="AO452">
        <v>28.0</v>
      </c>
      <c s="64" r="AP452">
        <v>71.0</v>
      </c>
      <c s="64" r="AQ452">
        <v>68.0</v>
      </c>
      <c s="64" r="AR452">
        <v>29.0</v>
      </c>
      <c s="64" r="AS452">
        <v>13.0</v>
      </c>
      <c s="64" r="AT452">
        <v>0.0</v>
      </c>
      <c s="64" r="AU452">
        <v>72.0</v>
      </c>
      <c s="64" r="AV452">
        <v>168.0</v>
      </c>
      <c s="64" r="AW452">
        <v>25.0</v>
      </c>
      <c s="64" r="AX452">
        <v>428.0</v>
      </c>
      <c s="64" r="AY452">
        <v>0.0</v>
      </c>
      <c s="64" r="AZ452">
        <v>16.0</v>
      </c>
      <c s="64" r="BA452">
        <v>20.0</v>
      </c>
      <c s="64" r="BB452">
        <v>84.0</v>
      </c>
      <c s="64" r="BC452">
        <v>80.0</v>
      </c>
      <c s="64" r="BD452">
        <v>60.0</v>
      </c>
      <c s="64" r="BE452">
        <v>100.0</v>
      </c>
      <c s="64" r="BF452">
        <v>68.0</v>
      </c>
      <c s="64" r="BG452">
        <v>300.0</v>
      </c>
      <c s="64" r="BH452">
        <v>212.0</v>
      </c>
      <c s="64" r="BI452">
        <v>0.0</v>
      </c>
      <c s="64" r="BJ452">
        <v>8.0</v>
      </c>
      <c s="64" r="BK452">
        <v>12.0</v>
      </c>
      <c s="64" r="BL452">
        <v>48.0</v>
      </c>
      <c s="64" r="BM452">
        <v>20.0</v>
      </c>
      <c s="64" r="BN452">
        <v>40.0</v>
      </c>
      <c s="64" r="BO452">
        <v>52.0</v>
      </c>
      <c s="64" r="BP452">
        <v>32.0</v>
      </c>
      <c s="64" r="BQ452">
        <v>216.0</v>
      </c>
      <c s="64" r="BR452">
        <v>0.0</v>
      </c>
      <c s="64" r="BS452">
        <v>8.0</v>
      </c>
      <c s="64" r="BT452">
        <v>8.0</v>
      </c>
      <c s="64" r="BU452">
        <v>36.0</v>
      </c>
      <c s="64" r="BV452">
        <v>60.0</v>
      </c>
      <c s="64" r="BW452">
        <v>20.0</v>
      </c>
      <c s="64" r="BX452">
        <v>48.0</v>
      </c>
      <c s="64" r="BY452">
        <v>36.0</v>
      </c>
      <c s="64" r="BZ452">
        <v>64.0</v>
      </c>
      <c s="64" r="CA452">
        <v>0.0</v>
      </c>
      <c s="64" r="CB452">
        <v>0.0</v>
      </c>
      <c s="64" r="CC452">
        <v>0.0</v>
      </c>
      <c s="64" r="CD452">
        <v>4.0</v>
      </c>
      <c s="64" r="CE452">
        <v>0.0</v>
      </c>
      <c s="64" r="CF452">
        <v>20.0</v>
      </c>
      <c s="64" r="CG452">
        <v>0.0</v>
      </c>
      <c s="64" r="CH452">
        <v>40.0</v>
      </c>
      <c s="64" r="CI452">
        <v>240.0</v>
      </c>
      <c s="64" r="CJ452">
        <v>0.0</v>
      </c>
      <c s="64" r="CK452">
        <v>12.0</v>
      </c>
      <c s="64" r="CL452">
        <v>20.0</v>
      </c>
      <c s="64" r="CM452">
        <v>80.0</v>
      </c>
      <c s="64" r="CN452">
        <v>72.0</v>
      </c>
      <c s="64" r="CO452">
        <v>32.0</v>
      </c>
      <c s="64" r="CP452">
        <v>0.0</v>
      </c>
      <c s="64" r="CQ452">
        <v>24.0</v>
      </c>
      <c s="64" r="CR452">
        <v>124.0</v>
      </c>
      <c s="64" r="CS452">
        <v>0.0</v>
      </c>
      <c s="64" r="CT452">
        <v>4.0</v>
      </c>
      <c s="64" r="CU452">
        <v>0.0</v>
      </c>
      <c s="64" r="CV452">
        <v>0.0</v>
      </c>
      <c s="64" r="CW452">
        <v>8.0</v>
      </c>
      <c s="64" r="CX452">
        <v>8.0</v>
      </c>
      <c s="64" r="CY452">
        <v>100.0</v>
      </c>
      <c s="64" r="CZ452">
        <v>4.0</v>
      </c>
    </row>
    <row customHeight="1" r="453" ht="15.0">
      <c t="s" s="62" r="A453">
        <v>4628</v>
      </c>
      <c t="s" s="62" r="B453">
        <v>4629</v>
      </c>
      <c t="s" s="62" r="C453">
        <v>4630</v>
      </c>
      <c t="s" s="62" r="D453">
        <v>4631</v>
      </c>
      <c t="s" s="62" r="E453">
        <v>4632</v>
      </c>
      <c t="s" s="62" r="F453">
        <v>4633</v>
      </c>
      <c t="s" s="63" r="G453">
        <v>4634</v>
      </c>
      <c t="s" s="62" r="H453">
        <v>4635</v>
      </c>
      <c s="64" r="I453">
        <v>956.0</v>
      </c>
      <c s="64" r="J453">
        <v>860.0</v>
      </c>
      <c s="64" r="K453">
        <v>831.0</v>
      </c>
      <c s="64" r="L453">
        <v>777.0</v>
      </c>
      <c s="64" r="M453">
        <v>704.0</v>
      </c>
      <c s="64" r="N453">
        <v>750.0</v>
      </c>
      <c s="64" r="O453">
        <v>10.87</v>
      </c>
      <c s="64" r="P453">
        <v>188.396474</v>
      </c>
      <c s="64" r="Q453">
        <v>128.313274</v>
      </c>
      <c s="64" r="R453">
        <v>199.598426999999</v>
      </c>
      <c s="64" r="S453">
        <v>230.130790999999</v>
      </c>
      <c s="64" r="T453">
        <v>136.441733</v>
      </c>
      <c s="64" r="U453">
        <v>73.1192999999999</v>
      </c>
      <c s="64" r="V453">
        <v>171.0</v>
      </c>
      <c s="64" r="W453">
        <v>157.0</v>
      </c>
      <c s="64" r="X453">
        <v>213.0</v>
      </c>
      <c s="64" r="Y453">
        <v>158.0</v>
      </c>
      <c s="64" r="Z453">
        <v>107.0</v>
      </c>
      <c s="64" r="AA453">
        <v>54.0</v>
      </c>
      <c s="64" r="AB453">
        <v>467.426927999999</v>
      </c>
      <c s="64" r="AC453">
        <v>90.6339799999999</v>
      </c>
      <c s="64" r="AD453">
        <v>64.156637</v>
      </c>
      <c s="64" r="AE453">
        <v>97.762495</v>
      </c>
      <c s="64" r="AF453">
        <v>119.148041</v>
      </c>
      <c s="64" r="AG453">
        <v>68.2300749999999</v>
      </c>
      <c s="64" r="AH453">
        <v>25.458983</v>
      </c>
      <c s="64" r="AI453">
        <v>2.036719</v>
      </c>
      <c s="64" r="AJ453">
        <v>114.056244</v>
      </c>
      <c s="64" r="AK453">
        <v>282.085532</v>
      </c>
      <c s="64" r="AL453">
        <v>71.2851519999999</v>
      </c>
      <c s="64" r="AM453">
        <v>488.573072</v>
      </c>
      <c s="64" r="AN453">
        <v>97.762495</v>
      </c>
      <c s="64" r="AO453">
        <v>64.156637</v>
      </c>
      <c s="64" r="AP453">
        <v>101.835932</v>
      </c>
      <c s="64" r="AQ453">
        <v>110.98275</v>
      </c>
      <c s="64" r="AR453">
        <v>68.2116589999999</v>
      </c>
      <c s="64" r="AS453">
        <v>41.623823</v>
      </c>
      <c s="64" r="AT453">
        <v>3.999775</v>
      </c>
      <c s="64" r="AU453">
        <v>128.313274</v>
      </c>
      <c s="64" r="AV453">
        <v>276.97532</v>
      </c>
      <c s="64" r="AW453">
        <v>83.2844769999999</v>
      </c>
      <c s="64" r="AX453">
        <v>769.65866</v>
      </c>
      <c s="64" r="AY453">
        <v>24.440624</v>
      </c>
      <c s="64" r="AZ453">
        <v>36.660936</v>
      </c>
      <c s="64" r="BA453">
        <v>36.660936</v>
      </c>
      <c s="64" r="BB453">
        <v>61.101559</v>
      </c>
      <c s="64" r="BC453">
        <v>134.42343</v>
      </c>
      <c s="64" r="BD453">
        <v>171.084365999999</v>
      </c>
      <c s="64" r="BE453">
        <v>195.304002999999</v>
      </c>
      <c s="64" r="BF453">
        <v>109.982806999999</v>
      </c>
      <c s="64" r="BG453">
        <v>696.0</v>
      </c>
      <c s="64" r="BH453">
        <v>391.049979</v>
      </c>
      <c s="64" r="BI453">
        <v>12.220312</v>
      </c>
      <c s="64" r="BJ453">
        <v>24.440624</v>
      </c>
      <c s="64" r="BK453">
        <v>32.5874979999999</v>
      </c>
      <c s="64" r="BL453">
        <v>32.5874979999999</v>
      </c>
      <c s="64" r="BM453">
        <v>32.5874979999999</v>
      </c>
      <c s="64" r="BN453">
        <v>122.203119</v>
      </c>
      <c s="64" r="BO453">
        <v>105.909369</v>
      </c>
      <c s="64" r="BP453">
        <v>28.514061</v>
      </c>
      <c s="64" r="BQ453">
        <v>378.608679999999</v>
      </c>
      <c s="64" r="BR453">
        <v>12.220312</v>
      </c>
      <c s="64" r="BS453">
        <v>12.220312</v>
      </c>
      <c s="64" r="BT453">
        <v>4.073437</v>
      </c>
      <c s="64" r="BU453">
        <v>28.514061</v>
      </c>
      <c s="64" r="BV453">
        <v>101.835932</v>
      </c>
      <c s="64" r="BW453">
        <v>48.881247</v>
      </c>
      <c s="64" r="BX453">
        <v>89.3946329999999</v>
      </c>
      <c s="64" r="BY453">
        <v>81.4687459999999</v>
      </c>
      <c s="64" r="BZ453">
        <v>109.982806999999</v>
      </c>
      <c s="64" r="CA453">
        <v>0.0</v>
      </c>
      <c s="64" r="CB453">
        <v>0.0</v>
      </c>
      <c s="64" r="CC453">
        <v>0.0</v>
      </c>
      <c s="64" r="CD453">
        <v>4.073437</v>
      </c>
      <c s="64" r="CE453">
        <v>24.440624</v>
      </c>
      <c s="64" r="CF453">
        <v>28.514061</v>
      </c>
      <c s="64" r="CG453">
        <v>0.0</v>
      </c>
      <c s="64" r="CH453">
        <v>52.9546849999999</v>
      </c>
      <c s="64" r="CI453">
        <v>395.123417</v>
      </c>
      <c s="64" r="CJ453">
        <v>20.367186</v>
      </c>
      <c s="64" r="CK453">
        <v>32.5874979999999</v>
      </c>
      <c s="64" r="CL453">
        <v>32.5874979999999</v>
      </c>
      <c s="64" r="CM453">
        <v>52.9546849999999</v>
      </c>
      <c s="64" r="CN453">
        <v>97.762495</v>
      </c>
      <c s="64" r="CO453">
        <v>126.276556</v>
      </c>
      <c s="64" r="CP453">
        <v>0.0</v>
      </c>
      <c s="64" r="CQ453">
        <v>32.5874979999999</v>
      </c>
      <c s="64" r="CR453">
        <v>264.552436</v>
      </c>
      <c s="64" r="CS453">
        <v>4.073437</v>
      </c>
      <c s="64" r="CT453">
        <v>4.073437</v>
      </c>
      <c s="64" r="CU453">
        <v>4.073437</v>
      </c>
      <c s="64" r="CV453">
        <v>4.073437</v>
      </c>
      <c s="64" r="CW453">
        <v>12.220312</v>
      </c>
      <c s="64" r="CX453">
        <v>16.2937489999999</v>
      </c>
      <c s="64" r="CY453">
        <v>195.304002999999</v>
      </c>
      <c s="64" r="CZ453">
        <v>24.440624</v>
      </c>
    </row>
    <row customHeight="1" r="454" ht="15.0">
      <c t="s" s="62" r="A454">
        <v>4636</v>
      </c>
      <c t="s" s="62" r="B454">
        <v>4637</v>
      </c>
      <c t="s" s="62" r="C454">
        <v>4638</v>
      </c>
      <c t="s" s="62" r="D454">
        <v>4639</v>
      </c>
      <c t="s" s="62" r="E454">
        <v>4640</v>
      </c>
      <c t="s" s="62" r="F454">
        <v>4641</v>
      </c>
      <c t="s" s="63" r="G454">
        <v>4642</v>
      </c>
      <c t="s" s="62" r="H454">
        <v>4643</v>
      </c>
      <c s="64" r="I454">
        <v>261.0</v>
      </c>
      <c s="64" r="J454">
        <v>276.0</v>
      </c>
      <c s="64" r="K454">
        <v>304.0</v>
      </c>
      <c s="64" r="L454">
        <v>316.0</v>
      </c>
      <c s="64" r="M454">
        <v>343.0</v>
      </c>
      <c s="64" r="N454">
        <v>393.0</v>
      </c>
      <c s="64" r="O454">
        <v>4.2</v>
      </c>
      <c s="64" r="P454">
        <v>31.756654</v>
      </c>
      <c s="64" r="Q454">
        <v>47.634981</v>
      </c>
      <c s="64" r="R454">
        <v>41.6806079999999</v>
      </c>
      <c s="64" r="S454">
        <v>68.475285</v>
      </c>
      <c s="64" r="T454">
        <v>37.711027</v>
      </c>
      <c s="64" r="U454">
        <v>33.7414449999999</v>
      </c>
      <c s="64" r="V454">
        <v>42.0</v>
      </c>
      <c s="64" r="W454">
        <v>47.0</v>
      </c>
      <c s="64" r="X454">
        <v>60.0</v>
      </c>
      <c s="64" r="Y454">
        <v>56.0</v>
      </c>
      <c s="64" r="Z454">
        <v>47.0</v>
      </c>
      <c s="64" r="AA454">
        <v>24.0</v>
      </c>
      <c s="64" r="AB454">
        <v>135.958175</v>
      </c>
      <c s="64" r="AC454">
        <v>20.840304</v>
      </c>
      <c s="64" r="AD454">
        <v>25.802281</v>
      </c>
      <c s="64" r="AE454">
        <v>25.802281</v>
      </c>
      <c s="64" r="AF454">
        <v>34.73384</v>
      </c>
      <c s="64" r="AG454">
        <v>14.885932</v>
      </c>
      <c s="64" r="AH454">
        <v>13.8935359999999</v>
      </c>
      <c s="64" r="AI454">
        <v>0.0</v>
      </c>
      <c s="64" r="AJ454">
        <v>28.779468</v>
      </c>
      <c s="64" r="AK454">
        <v>83.3612169999999</v>
      </c>
      <c s="64" r="AL454">
        <v>23.8174899999999</v>
      </c>
      <c s="64" r="AM454">
        <v>125.041825</v>
      </c>
      <c s="64" r="AN454">
        <v>10.91635</v>
      </c>
      <c s="64" r="AO454">
        <v>21.8326999999999</v>
      </c>
      <c s="64" r="AP454">
        <v>15.878327</v>
      </c>
      <c s="64" r="AQ454">
        <v>33.7414449999999</v>
      </c>
      <c s="64" r="AR454">
        <v>22.825095</v>
      </c>
      <c s="64" r="AS454">
        <v>16.870722</v>
      </c>
      <c s="64" r="AT454">
        <v>2.977186</v>
      </c>
      <c s="64" r="AU454">
        <v>18.8555129999999</v>
      </c>
      <c s="64" r="AV454">
        <v>73.437262</v>
      </c>
      <c s="64" r="AW454">
        <v>32.7490489999999</v>
      </c>
      <c s="64" r="AX454">
        <v>230.235740999999</v>
      </c>
      <c s="64" r="AY454">
        <v>19.847909</v>
      </c>
      <c s="64" r="AZ454">
        <v>0.0</v>
      </c>
      <c s="64" r="BA454">
        <v>7.93916299999999</v>
      </c>
      <c s="64" r="BB454">
        <v>19.847909</v>
      </c>
      <c s="64" r="BC454">
        <v>31.756654</v>
      </c>
      <c s="64" r="BD454">
        <v>43.665399</v>
      </c>
      <c s="64" r="BE454">
        <v>75.422053</v>
      </c>
      <c s="64" r="BF454">
        <v>31.756654</v>
      </c>
      <c s="64" r="BG454">
        <v>232.0</v>
      </c>
      <c s="64" r="BH454">
        <v>115.117870999999</v>
      </c>
      <c s="64" r="BI454">
        <v>15.878327</v>
      </c>
      <c s="64" r="BJ454">
        <v>0.0</v>
      </c>
      <c s="64" r="BK454">
        <v>3.96958199999999</v>
      </c>
      <c s="64" r="BL454">
        <v>15.878327</v>
      </c>
      <c s="64" r="BM454">
        <v>0.0</v>
      </c>
      <c s="64" r="BN454">
        <v>31.756654</v>
      </c>
      <c s="64" r="BO454">
        <v>31.756654</v>
      </c>
      <c s="64" r="BP454">
        <v>15.878327</v>
      </c>
      <c s="64" r="BQ454">
        <v>115.117870999999</v>
      </c>
      <c s="64" r="BR454">
        <v>3.96958199999999</v>
      </c>
      <c s="64" r="BS454">
        <v>0.0</v>
      </c>
      <c s="64" r="BT454">
        <v>3.96958199999999</v>
      </c>
      <c s="64" r="BU454">
        <v>3.96958199999999</v>
      </c>
      <c s="64" r="BV454">
        <v>31.756654</v>
      </c>
      <c s="64" r="BW454">
        <v>11.908745</v>
      </c>
      <c s="64" r="BX454">
        <v>43.665399</v>
      </c>
      <c s="64" r="BY454">
        <v>15.878327</v>
      </c>
      <c s="64" r="BZ454">
        <v>35.726236</v>
      </c>
      <c s="64" r="CA454">
        <v>0.0</v>
      </c>
      <c s="64" r="CB454">
        <v>0.0</v>
      </c>
      <c s="64" r="CC454">
        <v>0.0</v>
      </c>
      <c s="64" r="CD454">
        <v>3.96958199999999</v>
      </c>
      <c s="64" r="CE454">
        <v>7.93916299999999</v>
      </c>
      <c s="64" r="CF454">
        <v>7.93916299999999</v>
      </c>
      <c s="64" r="CG454">
        <v>0.0</v>
      </c>
      <c s="64" r="CH454">
        <v>15.878327</v>
      </c>
      <c s="64" r="CI454">
        <v>107.178707</v>
      </c>
      <c s="64" r="CJ454">
        <v>15.878327</v>
      </c>
      <c s="64" r="CK454">
        <v>0.0</v>
      </c>
      <c s="64" r="CL454">
        <v>3.96958199999999</v>
      </c>
      <c s="64" r="CM454">
        <v>15.878327</v>
      </c>
      <c s="64" r="CN454">
        <v>23.8174899999999</v>
      </c>
      <c s="64" r="CO454">
        <v>35.726236</v>
      </c>
      <c s="64" r="CP454">
        <v>0.0</v>
      </c>
      <c s="64" r="CQ454">
        <v>11.908745</v>
      </c>
      <c s="64" r="CR454">
        <v>87.330798</v>
      </c>
      <c s="64" r="CS454">
        <v>3.96958199999999</v>
      </c>
      <c s="64" r="CT454">
        <v>0.0</v>
      </c>
      <c s="64" r="CU454">
        <v>3.96958199999999</v>
      </c>
      <c s="64" r="CV454">
        <v>0.0</v>
      </c>
      <c s="64" r="CW454">
        <v>0.0</v>
      </c>
      <c s="64" r="CX454">
        <v>0.0</v>
      </c>
      <c s="64" r="CY454">
        <v>75.422053</v>
      </c>
      <c s="64" r="CZ454">
        <v>3.96958199999999</v>
      </c>
    </row>
    <row customHeight="1" r="455" ht="15.0">
      <c t="s" s="62" r="A455">
        <v>4644</v>
      </c>
      <c t="s" s="62" r="B455">
        <v>4645</v>
      </c>
      <c t="s" s="62" r="C455">
        <v>4646</v>
      </c>
      <c t="s" s="62" r="D455">
        <v>4647</v>
      </c>
      <c t="s" s="62" r="E455">
        <v>4648</v>
      </c>
      <c t="s" s="62" r="F455">
        <v>4649</v>
      </c>
      <c t="s" s="63" r="G455">
        <v>4650</v>
      </c>
      <c t="s" s="62" r="H455">
        <v>4651</v>
      </c>
      <c s="64" r="I455">
        <v>634.0</v>
      </c>
      <c s="64" r="J455">
        <v>628.0</v>
      </c>
      <c s="64" r="K455">
        <v>597.0</v>
      </c>
      <c s="64" r="L455">
        <v>520.0</v>
      </c>
      <c s="64" r="M455">
        <v>457.0</v>
      </c>
      <c s="64" r="N455">
        <v>484.0</v>
      </c>
      <c s="64" r="O455">
        <v>11.07</v>
      </c>
      <c s="64" r="P455">
        <v>116.0</v>
      </c>
      <c s="64" r="Q455">
        <v>85.0</v>
      </c>
      <c s="64" r="R455">
        <v>126.0</v>
      </c>
      <c s="64" r="S455">
        <v>145.0</v>
      </c>
      <c s="64" r="T455">
        <v>97.0</v>
      </c>
      <c s="64" r="U455">
        <v>65.0</v>
      </c>
      <c s="64" r="V455">
        <v>129.0</v>
      </c>
      <c s="64" r="W455">
        <v>97.0</v>
      </c>
      <c s="64" r="X455">
        <v>143.0</v>
      </c>
      <c s="64" r="Y455">
        <v>120.0</v>
      </c>
      <c s="64" r="Z455">
        <v>101.0</v>
      </c>
      <c s="64" r="AA455">
        <v>38.0</v>
      </c>
      <c s="64" r="AB455">
        <v>325.0</v>
      </c>
      <c s="64" r="AC455">
        <v>62.0</v>
      </c>
      <c s="64" r="AD455">
        <v>50.0</v>
      </c>
      <c s="64" r="AE455">
        <v>68.0</v>
      </c>
      <c s="64" r="AF455">
        <v>68.0</v>
      </c>
      <c s="64" r="AG455">
        <v>46.0</v>
      </c>
      <c s="64" r="AH455">
        <v>30.0</v>
      </c>
      <c s="64" r="AI455">
        <v>1.0</v>
      </c>
      <c s="64" r="AJ455">
        <v>89.0</v>
      </c>
      <c s="64" r="AK455">
        <v>178.0</v>
      </c>
      <c s="64" r="AL455">
        <v>58.0</v>
      </c>
      <c s="64" r="AM455">
        <v>309.0</v>
      </c>
      <c s="64" r="AN455">
        <v>54.0</v>
      </c>
      <c s="64" r="AO455">
        <v>35.0</v>
      </c>
      <c s="64" r="AP455">
        <v>58.0</v>
      </c>
      <c s="64" r="AQ455">
        <v>77.0</v>
      </c>
      <c s="64" r="AR455">
        <v>51.0</v>
      </c>
      <c s="64" r="AS455">
        <v>32.0</v>
      </c>
      <c s="64" r="AT455">
        <v>2.0</v>
      </c>
      <c s="64" r="AU455">
        <v>67.0</v>
      </c>
      <c s="64" r="AV455">
        <v>179.0</v>
      </c>
      <c s="64" r="AW455">
        <v>63.0</v>
      </c>
      <c s="64" r="AX455">
        <v>536.0</v>
      </c>
      <c s="64" r="AY455">
        <v>20.0</v>
      </c>
      <c s="64" r="AZ455">
        <v>16.0</v>
      </c>
      <c s="64" r="BA455">
        <v>16.0</v>
      </c>
      <c s="64" r="BB455">
        <v>60.0</v>
      </c>
      <c s="64" r="BC455">
        <v>64.0</v>
      </c>
      <c s="64" r="BD455">
        <v>132.0</v>
      </c>
      <c s="64" r="BE455">
        <v>152.0</v>
      </c>
      <c s="64" r="BF455">
        <v>76.0</v>
      </c>
      <c s="64" r="BG455">
        <v>524.0</v>
      </c>
      <c s="64" r="BH455">
        <v>272.0</v>
      </c>
      <c s="64" r="BI455">
        <v>16.0</v>
      </c>
      <c s="64" r="BJ455">
        <v>16.0</v>
      </c>
      <c s="64" r="BK455">
        <v>12.0</v>
      </c>
      <c s="64" r="BL455">
        <v>28.0</v>
      </c>
      <c s="64" r="BM455">
        <v>8.0</v>
      </c>
      <c s="64" r="BN455">
        <v>92.0</v>
      </c>
      <c s="64" r="BO455">
        <v>76.0</v>
      </c>
      <c s="64" r="BP455">
        <v>24.0</v>
      </c>
      <c s="64" r="BQ455">
        <v>264.0</v>
      </c>
      <c s="64" r="BR455">
        <v>4.0</v>
      </c>
      <c s="64" r="BS455">
        <v>0.0</v>
      </c>
      <c s="64" r="BT455">
        <v>4.0</v>
      </c>
      <c s="64" r="BU455">
        <v>32.0</v>
      </c>
      <c s="64" r="BV455">
        <v>56.0</v>
      </c>
      <c s="64" r="BW455">
        <v>40.0</v>
      </c>
      <c s="64" r="BX455">
        <v>76.0</v>
      </c>
      <c s="64" r="BY455">
        <v>52.0</v>
      </c>
      <c s="64" r="BZ455">
        <v>60.0</v>
      </c>
      <c s="64" r="CA455">
        <v>0.0</v>
      </c>
      <c s="64" r="CB455">
        <v>0.0</v>
      </c>
      <c s="64" r="CC455">
        <v>0.0</v>
      </c>
      <c s="64" r="CD455">
        <v>0.0</v>
      </c>
      <c s="64" r="CE455">
        <v>8.0</v>
      </c>
      <c s="64" r="CF455">
        <v>16.0</v>
      </c>
      <c s="64" r="CG455">
        <v>0.0</v>
      </c>
      <c s="64" r="CH455">
        <v>36.0</v>
      </c>
      <c s="64" r="CI455">
        <v>284.0</v>
      </c>
      <c s="64" r="CJ455">
        <v>16.0</v>
      </c>
      <c s="64" r="CK455">
        <v>16.0</v>
      </c>
      <c s="64" r="CL455">
        <v>12.0</v>
      </c>
      <c s="64" r="CM455">
        <v>48.0</v>
      </c>
      <c s="64" r="CN455">
        <v>44.0</v>
      </c>
      <c s="64" r="CO455">
        <v>112.0</v>
      </c>
      <c s="64" r="CP455">
        <v>0.0</v>
      </c>
      <c s="64" r="CQ455">
        <v>36.0</v>
      </c>
      <c s="64" r="CR455">
        <v>192.0</v>
      </c>
      <c s="64" r="CS455">
        <v>4.0</v>
      </c>
      <c s="64" r="CT455">
        <v>0.0</v>
      </c>
      <c s="64" r="CU455">
        <v>4.0</v>
      </c>
      <c s="64" r="CV455">
        <v>12.0</v>
      </c>
      <c s="64" r="CW455">
        <v>12.0</v>
      </c>
      <c s="64" r="CX455">
        <v>4.0</v>
      </c>
      <c s="64" r="CY455">
        <v>152.0</v>
      </c>
      <c s="64" r="CZ455">
        <v>4.0</v>
      </c>
    </row>
    <row customHeight="1" r="456" ht="15.0">
      <c t="s" s="62" r="A456">
        <v>4652</v>
      </c>
      <c t="s" s="62" r="B456">
        <v>4653</v>
      </c>
      <c t="s" s="62" r="C456">
        <v>4654</v>
      </c>
      <c t="s" s="62" r="D456">
        <v>4655</v>
      </c>
      <c t="s" s="62" r="E456">
        <v>4656</v>
      </c>
      <c t="s" s="62" r="F456">
        <v>4657</v>
      </c>
      <c t="s" s="63" r="G456">
        <v>4658</v>
      </c>
      <c t="s" s="62" r="H456">
        <v>4659</v>
      </c>
      <c s="64" r="I456">
        <v>415.0</v>
      </c>
      <c s="64" r="J456">
        <v>424.0</v>
      </c>
      <c s="64" r="K456">
        <v>394.0</v>
      </c>
      <c s="64" r="L456">
        <v>353.0</v>
      </c>
      <c s="64" r="M456">
        <v>386.0</v>
      </c>
      <c s="64" r="N456">
        <v>364.0</v>
      </c>
      <c s="64" r="O456">
        <v>5.87</v>
      </c>
      <c s="64" r="P456">
        <v>67.324455</v>
      </c>
      <c s="64" r="Q456">
        <v>56.271186</v>
      </c>
      <c s="64" r="R456">
        <v>92.4455209999999</v>
      </c>
      <c s="64" r="S456">
        <v>90.4358349999999</v>
      </c>
      <c s="64" r="T456">
        <v>66.319613</v>
      </c>
      <c s="64" r="U456">
        <v>42.2033899999999</v>
      </c>
      <c s="64" r="V456">
        <v>83.0</v>
      </c>
      <c s="64" r="W456">
        <v>61.0</v>
      </c>
      <c s="64" r="X456">
        <v>106.0</v>
      </c>
      <c s="64" r="Y456">
        <v>70.0</v>
      </c>
      <c s="64" r="Z456">
        <v>66.0</v>
      </c>
      <c s="64" r="AA456">
        <v>38.0</v>
      </c>
      <c s="64" r="AB456">
        <v>198.958837999999</v>
      </c>
      <c s="64" r="AC456">
        <v>35.1694919999999</v>
      </c>
      <c s="64" r="AD456">
        <v>26.1259079999999</v>
      </c>
      <c s="64" r="AE456">
        <v>45.2179179999999</v>
      </c>
      <c s="64" r="AF456">
        <v>48.232446</v>
      </c>
      <c s="64" r="AG456">
        <v>31.1501209999999</v>
      </c>
      <c s="64" r="AH456">
        <v>11.053269</v>
      </c>
      <c s="64" r="AI456">
        <v>2.009685</v>
      </c>
      <c s="64" r="AJ456">
        <v>47.227603</v>
      </c>
      <c s="64" r="AK456">
        <v>118.571428999999</v>
      </c>
      <c s="64" r="AL456">
        <v>33.159806</v>
      </c>
      <c s="64" r="AM456">
        <v>216.041162</v>
      </c>
      <c s="64" r="AN456">
        <v>32.154964</v>
      </c>
      <c s="64" r="AO456">
        <v>30.145278</v>
      </c>
      <c s="64" r="AP456">
        <v>47.227603</v>
      </c>
      <c s="64" r="AQ456">
        <v>42.2033899999999</v>
      </c>
      <c s="64" r="AR456">
        <v>35.1694919999999</v>
      </c>
      <c s="64" r="AS456">
        <v>25.121065</v>
      </c>
      <c s="64" r="AT456">
        <v>4.01937</v>
      </c>
      <c s="64" r="AU456">
        <v>44.213075</v>
      </c>
      <c s="64" r="AV456">
        <v>121.585956</v>
      </c>
      <c s="64" r="AW456">
        <v>50.242131</v>
      </c>
      <c s="64" r="AX456">
        <v>345.66586</v>
      </c>
      <c s="64" r="AY456">
        <v>8.03874099999999</v>
      </c>
      <c s="64" r="AZ456">
        <v>12.058111</v>
      </c>
      <c s="64" r="BA456">
        <v>12.058111</v>
      </c>
      <c s="64" r="BB456">
        <v>36.174334</v>
      </c>
      <c s="64" r="BC456">
        <v>60.290557</v>
      </c>
      <c s="64" r="BD456">
        <v>52.2518159999999</v>
      </c>
      <c s="64" r="BE456">
        <v>104.503632</v>
      </c>
      <c s="64" r="BF456">
        <v>60.290557</v>
      </c>
      <c s="64" r="BG456">
        <v>328.0</v>
      </c>
      <c s="64" r="BH456">
        <v>168.813559</v>
      </c>
      <c s="64" r="BI456">
        <v>8.03874099999999</v>
      </c>
      <c s="64" r="BJ456">
        <v>4.01937</v>
      </c>
      <c s="64" r="BK456">
        <v>8.03874099999999</v>
      </c>
      <c s="64" r="BL456">
        <v>16.077482</v>
      </c>
      <c s="64" r="BM456">
        <v>8.03874099999999</v>
      </c>
      <c s="64" r="BN456">
        <v>48.232446</v>
      </c>
      <c s="64" r="BO456">
        <v>48.232446</v>
      </c>
      <c s="64" r="BP456">
        <v>28.135593</v>
      </c>
      <c s="64" r="BQ456">
        <v>176.8523</v>
      </c>
      <c s="64" r="BR456">
        <v>0.0</v>
      </c>
      <c s="64" r="BS456">
        <v>8.03874099999999</v>
      </c>
      <c s="64" r="BT456">
        <v>4.01937</v>
      </c>
      <c s="64" r="BU456">
        <v>20.0968519999999</v>
      </c>
      <c s="64" r="BV456">
        <v>52.2518159999999</v>
      </c>
      <c s="64" r="BW456">
        <v>4.01937</v>
      </c>
      <c s="64" r="BX456">
        <v>56.271186</v>
      </c>
      <c s="64" r="BY456">
        <v>32.154964</v>
      </c>
      <c s="64" r="BZ456">
        <v>48.232446</v>
      </c>
      <c s="64" r="CA456">
        <v>0.0</v>
      </c>
      <c s="64" r="CB456">
        <v>4.01937</v>
      </c>
      <c s="64" r="CC456">
        <v>0.0</v>
      </c>
      <c s="64" r="CD456">
        <v>0.0</v>
      </c>
      <c s="64" r="CE456">
        <v>4.01937</v>
      </c>
      <c s="64" r="CF456">
        <v>12.058111</v>
      </c>
      <c s="64" r="CG456">
        <v>0.0</v>
      </c>
      <c s="64" r="CH456">
        <v>28.135593</v>
      </c>
      <c s="64" r="CI456">
        <v>168.813559</v>
      </c>
      <c s="64" r="CJ456">
        <v>4.01937</v>
      </c>
      <c s="64" r="CK456">
        <v>4.01937</v>
      </c>
      <c s="64" r="CL456">
        <v>8.03874099999999</v>
      </c>
      <c s="64" r="CM456">
        <v>36.174334</v>
      </c>
      <c s="64" r="CN456">
        <v>56.271186</v>
      </c>
      <c s="64" r="CO456">
        <v>40.193705</v>
      </c>
      <c s="64" r="CP456">
        <v>0.0</v>
      </c>
      <c s="64" r="CQ456">
        <v>20.0968519999999</v>
      </c>
      <c s="64" r="CR456">
        <v>128.619855</v>
      </c>
      <c s="64" r="CS456">
        <v>4.01937</v>
      </c>
      <c s="64" r="CT456">
        <v>4.01937</v>
      </c>
      <c s="64" r="CU456">
        <v>4.01937</v>
      </c>
      <c s="64" r="CV456">
        <v>0.0</v>
      </c>
      <c s="64" r="CW456">
        <v>0.0</v>
      </c>
      <c s="64" r="CX456">
        <v>0.0</v>
      </c>
      <c s="64" r="CY456">
        <v>104.503632</v>
      </c>
      <c s="64" r="CZ456">
        <v>12.058111</v>
      </c>
    </row>
    <row customHeight="1" r="457" ht="15.0">
      <c t="s" s="62" r="A457">
        <v>4660</v>
      </c>
      <c t="s" s="62" r="B457">
        <v>4661</v>
      </c>
      <c t="s" s="62" r="C457">
        <v>4662</v>
      </c>
      <c t="s" s="62" r="D457">
        <v>4663</v>
      </c>
      <c t="s" s="62" r="E457">
        <v>4664</v>
      </c>
      <c t="s" s="62" r="F457">
        <v>4665</v>
      </c>
      <c t="s" s="63" r="G457">
        <v>4666</v>
      </c>
      <c t="s" s="62" r="H457">
        <v>4667</v>
      </c>
      <c s="64" r="I457">
        <v>461.0</v>
      </c>
      <c s="64" r="J457">
        <v>395.0</v>
      </c>
      <c s="64" r="K457">
        <v>389.0</v>
      </c>
      <c s="64" r="L457">
        <v>342.0</v>
      </c>
      <c s="64" r="M457">
        <v>289.0</v>
      </c>
      <c s="64" r="N457">
        <v>249.0</v>
      </c>
      <c s="64" r="O457">
        <v>3.38</v>
      </c>
      <c s="64" r="P457">
        <v>89.0</v>
      </c>
      <c s="64" r="Q457">
        <v>47.0</v>
      </c>
      <c s="64" r="R457">
        <v>96.0</v>
      </c>
      <c s="64" r="S457">
        <v>108.0</v>
      </c>
      <c s="64" r="T457">
        <v>90.0</v>
      </c>
      <c s="64" r="U457">
        <v>31.0</v>
      </c>
      <c s="64" r="V457">
        <v>68.0</v>
      </c>
      <c s="64" r="W457">
        <v>68.0</v>
      </c>
      <c s="64" r="X457">
        <v>91.0</v>
      </c>
      <c s="64" r="Y457">
        <v>91.0</v>
      </c>
      <c s="64" r="Z457">
        <v>59.0</v>
      </c>
      <c s="64" r="AA457">
        <v>18.0</v>
      </c>
      <c s="64" r="AB457">
        <v>230.0</v>
      </c>
      <c s="64" r="AC457">
        <v>44.0</v>
      </c>
      <c s="64" r="AD457">
        <v>27.0</v>
      </c>
      <c s="64" r="AE457">
        <v>46.0</v>
      </c>
      <c s="64" r="AF457">
        <v>51.0</v>
      </c>
      <c s="64" r="AG457">
        <v>49.0</v>
      </c>
      <c s="64" r="AH457">
        <v>12.0</v>
      </c>
      <c s="64" r="AI457">
        <v>1.0</v>
      </c>
      <c s="64" r="AJ457">
        <v>56.0</v>
      </c>
      <c s="64" r="AK457">
        <v>132.0</v>
      </c>
      <c s="64" r="AL457">
        <v>42.0</v>
      </c>
      <c s="64" r="AM457">
        <v>231.0</v>
      </c>
      <c s="64" r="AN457">
        <v>45.0</v>
      </c>
      <c s="64" r="AO457">
        <v>20.0</v>
      </c>
      <c s="64" r="AP457">
        <v>50.0</v>
      </c>
      <c s="64" r="AQ457">
        <v>57.0</v>
      </c>
      <c s="64" r="AR457">
        <v>41.0</v>
      </c>
      <c s="64" r="AS457">
        <v>18.0</v>
      </c>
      <c s="64" r="AT457">
        <v>0.0</v>
      </c>
      <c s="64" r="AU457">
        <v>52.0</v>
      </c>
      <c s="64" r="AV457">
        <v>138.0</v>
      </c>
      <c s="64" r="AW457">
        <v>41.0</v>
      </c>
      <c s="64" r="AX457">
        <v>384.0</v>
      </c>
      <c s="64" r="AY457">
        <v>0.0</v>
      </c>
      <c s="64" r="AZ457">
        <v>4.0</v>
      </c>
      <c s="64" r="BA457">
        <v>20.0</v>
      </c>
      <c s="64" r="BB457">
        <v>44.0</v>
      </c>
      <c s="64" r="BC457">
        <v>88.0</v>
      </c>
      <c s="64" r="BD457">
        <v>60.0</v>
      </c>
      <c s="64" r="BE457">
        <v>128.0</v>
      </c>
      <c s="64" r="BF457">
        <v>40.0</v>
      </c>
      <c s="64" r="BG457">
        <v>336.0</v>
      </c>
      <c s="64" r="BH457">
        <v>188.0</v>
      </c>
      <c s="64" r="BI457">
        <v>0.0</v>
      </c>
      <c s="64" r="BJ457">
        <v>4.0</v>
      </c>
      <c s="64" r="BK457">
        <v>16.0</v>
      </c>
      <c s="64" r="BL457">
        <v>12.0</v>
      </c>
      <c s="64" r="BM457">
        <v>24.0</v>
      </c>
      <c s="64" r="BN457">
        <v>48.0</v>
      </c>
      <c s="64" r="BO457">
        <v>60.0</v>
      </c>
      <c s="64" r="BP457">
        <v>24.0</v>
      </c>
      <c s="64" r="BQ457">
        <v>196.0</v>
      </c>
      <c s="64" r="BR457">
        <v>0.0</v>
      </c>
      <c s="64" r="BS457">
        <v>0.0</v>
      </c>
      <c s="64" r="BT457">
        <v>4.0</v>
      </c>
      <c s="64" r="BU457">
        <v>32.0</v>
      </c>
      <c s="64" r="BV457">
        <v>64.0</v>
      </c>
      <c s="64" r="BW457">
        <v>12.0</v>
      </c>
      <c s="64" r="BX457">
        <v>68.0</v>
      </c>
      <c s="64" r="BY457">
        <v>16.0</v>
      </c>
      <c s="64" r="BZ457">
        <v>52.0</v>
      </c>
      <c s="64" r="CA457">
        <v>0.0</v>
      </c>
      <c s="64" r="CB457">
        <v>0.0</v>
      </c>
      <c s="64" r="CC457">
        <v>4.0</v>
      </c>
      <c s="64" r="CD457">
        <v>0.0</v>
      </c>
      <c s="64" r="CE457">
        <v>8.0</v>
      </c>
      <c s="64" r="CF457">
        <v>12.0</v>
      </c>
      <c s="64" r="CG457">
        <v>0.0</v>
      </c>
      <c s="64" r="CH457">
        <v>28.0</v>
      </c>
      <c s="64" r="CI457">
        <v>180.0</v>
      </c>
      <c s="64" r="CJ457">
        <v>0.0</v>
      </c>
      <c s="64" r="CK457">
        <v>4.0</v>
      </c>
      <c s="64" r="CL457">
        <v>16.0</v>
      </c>
      <c s="64" r="CM457">
        <v>36.0</v>
      </c>
      <c s="64" r="CN457">
        <v>76.0</v>
      </c>
      <c s="64" r="CO457">
        <v>36.0</v>
      </c>
      <c s="64" r="CP457">
        <v>4.0</v>
      </c>
      <c s="64" r="CQ457">
        <v>8.0</v>
      </c>
      <c s="64" r="CR457">
        <v>152.0</v>
      </c>
      <c s="64" r="CS457">
        <v>0.0</v>
      </c>
      <c s="64" r="CT457">
        <v>0.0</v>
      </c>
      <c s="64" r="CU457">
        <v>0.0</v>
      </c>
      <c s="64" r="CV457">
        <v>8.0</v>
      </c>
      <c s="64" r="CW457">
        <v>4.0</v>
      </c>
      <c s="64" r="CX457">
        <v>12.0</v>
      </c>
      <c s="64" r="CY457">
        <v>124.0</v>
      </c>
      <c s="64" r="CZ457">
        <v>4.0</v>
      </c>
    </row>
    <row customHeight="1" r="458" ht="15.0">
      <c t="s" s="62" r="A458">
        <v>4668</v>
      </c>
      <c t="s" s="62" r="B458">
        <v>4669</v>
      </c>
      <c t="s" s="62" r="C458">
        <v>4670</v>
      </c>
      <c t="s" s="62" r="D458">
        <v>4671</v>
      </c>
      <c t="s" s="62" r="E458">
        <v>4672</v>
      </c>
      <c t="s" s="62" r="F458">
        <v>4673</v>
      </c>
      <c t="s" s="63" r="G458">
        <v>4674</v>
      </c>
      <c t="s" s="62" r="H458">
        <v>4675</v>
      </c>
      <c s="64" r="I458">
        <v>1313.0</v>
      </c>
      <c s="64" r="J458">
        <v>1088.0</v>
      </c>
      <c s="64" r="K458">
        <v>1249.0</v>
      </c>
      <c s="64" r="L458">
        <v>1227.0</v>
      </c>
      <c s="64" r="M458">
        <v>1008.0</v>
      </c>
      <c s="64" r="N458">
        <v>908.0</v>
      </c>
      <c s="64" r="O458">
        <v>6.52</v>
      </c>
      <c s="64" r="P458">
        <v>239.913609</v>
      </c>
      <c s="64" r="Q458">
        <v>160.611621</v>
      </c>
      <c s="64" r="R458">
        <v>278.058869</v>
      </c>
      <c s="64" r="S458">
        <v>285.085626999999</v>
      </c>
      <c s="64" r="T458">
        <v>217.829511</v>
      </c>
      <c s="64" r="U458">
        <v>131.500765</v>
      </c>
      <c s="64" r="V458">
        <v>149.0</v>
      </c>
      <c s="64" r="W458">
        <v>163.0</v>
      </c>
      <c s="64" r="X458">
        <v>214.0</v>
      </c>
      <c s="64" r="Y458">
        <v>261.0</v>
      </c>
      <c s="64" r="Z458">
        <v>187.0</v>
      </c>
      <c s="64" r="AA458">
        <v>114.0</v>
      </c>
      <c s="64" r="AB458">
        <v>614.33945</v>
      </c>
      <c s="64" r="AC458">
        <v>115.439601999999</v>
      </c>
      <c s="64" r="AD458">
        <v>76.29052</v>
      </c>
      <c s="64" r="AE458">
        <v>137.523699999999</v>
      </c>
      <c s="64" r="AF458">
        <v>138.527523</v>
      </c>
      <c s="64" r="AG458">
        <v>102.389908</v>
      </c>
      <c s="64" r="AH458">
        <v>41.156728</v>
      </c>
      <c s="64" r="AI458">
        <v>3.01146799999999</v>
      </c>
      <c s="64" r="AJ458">
        <v>144.550458999999</v>
      </c>
      <c s="64" r="AK458">
        <v>359.368501999999</v>
      </c>
      <c s="64" r="AL458">
        <v>110.420489</v>
      </c>
      <c s="64" r="AM458">
        <v>698.660549999999</v>
      </c>
      <c s="64" r="AN458">
        <v>124.474006</v>
      </c>
      <c s="64" r="AO458">
        <v>84.3211009999999</v>
      </c>
      <c s="64" r="AP458">
        <v>140.535168</v>
      </c>
      <c s="64" r="AQ458">
        <v>146.558103999999</v>
      </c>
      <c s="64" r="AR458">
        <v>115.439601999999</v>
      </c>
      <c s="64" r="AS458">
        <v>80.3058099999999</v>
      </c>
      <c s="64" r="AT458">
        <v>7.026758</v>
      </c>
      <c s="64" r="AU458">
        <v>154.588685</v>
      </c>
      <c s="64" r="AV458">
        <v>393.498471</v>
      </c>
      <c s="64" r="AW458">
        <v>150.573394</v>
      </c>
      <c s="64" r="AX458">
        <v>1084.12844</v>
      </c>
      <c s="64" r="AY458">
        <v>40.1529049999999</v>
      </c>
      <c s="64" r="AZ458">
        <v>52.198777</v>
      </c>
      <c s="64" r="BA458">
        <v>44.168196</v>
      </c>
      <c s="64" r="BB458">
        <v>148.565749</v>
      </c>
      <c s="64" r="BC458">
        <v>192.733945</v>
      </c>
      <c s="64" r="BD458">
        <v>136.519878</v>
      </c>
      <c s="64" r="BE458">
        <v>349.330274999999</v>
      </c>
      <c s="64" r="BF458">
        <v>120.458716</v>
      </c>
      <c s="64" r="BG458">
        <v>896.0</v>
      </c>
      <c s="64" r="BH458">
        <v>526.003058</v>
      </c>
      <c s="64" r="BI458">
        <v>28.1070339999999</v>
      </c>
      <c s="64" r="BJ458">
        <v>40.1529049999999</v>
      </c>
      <c s="64" r="BK458">
        <v>28.1070339999999</v>
      </c>
      <c s="64" r="BL458">
        <v>76.29052</v>
      </c>
      <c s="64" r="BM458">
        <v>44.168196</v>
      </c>
      <c s="64" r="BN458">
        <v>120.458716</v>
      </c>
      <c s="64" r="BO458">
        <v>152.58104</v>
      </c>
      <c s="64" r="BP458">
        <v>36.1376149999999</v>
      </c>
      <c s="64" r="BQ458">
        <v>558.125381999999</v>
      </c>
      <c s="64" r="BR458">
        <v>12.0458719999999</v>
      </c>
      <c s="64" r="BS458">
        <v>12.0458719999999</v>
      </c>
      <c s="64" r="BT458">
        <v>16.0611619999999</v>
      </c>
      <c s="64" r="BU458">
        <v>72.2752289999999</v>
      </c>
      <c s="64" r="BV458">
        <v>148.565749</v>
      </c>
      <c s="64" r="BW458">
        <v>16.0611619999999</v>
      </c>
      <c s="64" r="BX458">
        <v>196.749235</v>
      </c>
      <c s="64" r="BY458">
        <v>84.3211009999999</v>
      </c>
      <c s="64" r="BZ458">
        <v>124.474006</v>
      </c>
      <c s="64" r="CA458">
        <v>4.015291</v>
      </c>
      <c s="64" r="CB458">
        <v>0.0</v>
      </c>
      <c s="64" r="CC458">
        <v>0.0</v>
      </c>
      <c s="64" r="CD458">
        <v>8.03058099999999</v>
      </c>
      <c s="64" r="CE458">
        <v>8.03058099999999</v>
      </c>
      <c s="64" r="CF458">
        <v>36.1376149999999</v>
      </c>
      <c s="64" r="CG458">
        <v>0.0</v>
      </c>
      <c s="64" r="CH458">
        <v>68.259939</v>
      </c>
      <c s="64" r="CI458">
        <v>473.804281</v>
      </c>
      <c s="64" r="CJ458">
        <v>16.0611619999999</v>
      </c>
      <c s="64" r="CK458">
        <v>36.1376149999999</v>
      </c>
      <c s="64" r="CL458">
        <v>24.091743</v>
      </c>
      <c s="64" r="CM458">
        <v>120.458716</v>
      </c>
      <c s="64" r="CN458">
        <v>148.565749</v>
      </c>
      <c s="64" r="CO458">
        <v>96.366972</v>
      </c>
      <c s="64" r="CP458">
        <v>0.0</v>
      </c>
      <c s="64" r="CQ458">
        <v>32.1223239999999</v>
      </c>
      <c s="64" r="CR458">
        <v>485.850152999999</v>
      </c>
      <c s="64" r="CS458">
        <v>20.076453</v>
      </c>
      <c s="64" r="CT458">
        <v>16.0611619999999</v>
      </c>
      <c s="64" r="CU458">
        <v>20.076453</v>
      </c>
      <c s="64" r="CV458">
        <v>20.076453</v>
      </c>
      <c s="64" r="CW458">
        <v>36.1376149999999</v>
      </c>
      <c s="64" r="CX458">
        <v>4.015291</v>
      </c>
      <c s="64" r="CY458">
        <v>349.330274999999</v>
      </c>
      <c s="64" r="CZ458">
        <v>20.076453</v>
      </c>
    </row>
    <row customHeight="1" r="459" ht="15.0">
      <c t="s" s="62" r="A459">
        <v>4676</v>
      </c>
      <c t="s" s="62" r="B459">
        <v>4677</v>
      </c>
      <c t="s" s="62" r="C459">
        <v>4678</v>
      </c>
      <c t="s" s="62" r="D459">
        <v>4679</v>
      </c>
      <c t="s" s="62" r="E459">
        <v>4680</v>
      </c>
      <c t="s" s="62" r="F459">
        <v>4681</v>
      </c>
      <c t="s" s="63" r="G459">
        <v>4682</v>
      </c>
      <c t="s" s="62" r="H459">
        <v>4683</v>
      </c>
      <c s="64" r="I459">
        <v>314.0</v>
      </c>
      <c s="64" r="J459">
        <v>271.0</v>
      </c>
      <c s="64" r="K459">
        <v>251.0</v>
      </c>
      <c s="64" r="L459">
        <v>264.0</v>
      </c>
      <c s="64" r="M459">
        <v>253.0</v>
      </c>
      <c s="64" r="N459">
        <v>256.0</v>
      </c>
      <c s="64" r="O459">
        <v>8.94999999999999</v>
      </c>
      <c s="64" r="P459">
        <v>64.6173629999999</v>
      </c>
      <c s="64" r="Q459">
        <v>41.395498</v>
      </c>
      <c s="64" r="R459">
        <v>74.7138259999999</v>
      </c>
      <c s="64" r="S459">
        <v>64.6173629999999</v>
      </c>
      <c s="64" r="T459">
        <v>48.463023</v>
      </c>
      <c s="64" r="U459">
        <v>20.192926</v>
      </c>
      <c s="64" r="V459">
        <v>63.0</v>
      </c>
      <c s="64" r="W459">
        <v>37.0</v>
      </c>
      <c s="64" r="X459">
        <v>67.0</v>
      </c>
      <c s="64" r="Y459">
        <v>55.0</v>
      </c>
      <c s="64" r="Z459">
        <v>34.0</v>
      </c>
      <c s="64" r="AA459">
        <v>15.0</v>
      </c>
      <c s="64" r="AB459">
        <v>160.533762</v>
      </c>
      <c s="64" r="AC459">
        <v>35.3376209999999</v>
      </c>
      <c s="64" r="AD459">
        <v>21.202572</v>
      </c>
      <c s="64" r="AE459">
        <v>32.3086819999999</v>
      </c>
      <c s="64" r="AF459">
        <v>37.3569129999999</v>
      </c>
      <c s="64" r="AG459">
        <v>21.202572</v>
      </c>
      <c s="64" r="AH459">
        <v>12.1157559999999</v>
      </c>
      <c s="64" r="AI459">
        <v>1.009646</v>
      </c>
      <c s="64" r="AJ459">
        <v>45.4340839999999</v>
      </c>
      <c s="64" r="AK459">
        <v>88.848875</v>
      </c>
      <c s="64" r="AL459">
        <v>26.2508039999999</v>
      </c>
      <c s="64" r="AM459">
        <v>153.466238</v>
      </c>
      <c s="64" r="AN459">
        <v>29.279743</v>
      </c>
      <c s="64" r="AO459">
        <v>20.192926</v>
      </c>
      <c s="64" r="AP459">
        <v>42.4051449999999</v>
      </c>
      <c s="64" r="AQ459">
        <v>27.2604499999999</v>
      </c>
      <c s="64" r="AR459">
        <v>27.2604499999999</v>
      </c>
      <c s="64" r="AS459">
        <v>7.06752399999999</v>
      </c>
      <c s="64" r="AT459">
        <v>0.0</v>
      </c>
      <c s="64" r="AU459">
        <v>36.347267</v>
      </c>
      <c s="64" r="AV459">
        <v>92.88746</v>
      </c>
      <c s="64" r="AW459">
        <v>24.231511</v>
      </c>
      <c s="64" r="AX459">
        <v>242.315113</v>
      </c>
      <c s="64" r="AY459">
        <v>12.1157559999999</v>
      </c>
      <c s="64" r="AZ459">
        <v>8.07717</v>
      </c>
      <c s="64" r="BA459">
        <v>4.038585</v>
      </c>
      <c s="64" r="BB459">
        <v>20.192926</v>
      </c>
      <c s="64" r="BC459">
        <v>52.5016079999999</v>
      </c>
      <c s="64" r="BD459">
        <v>48.463023</v>
      </c>
      <c s="64" r="BE459">
        <v>76.733119</v>
      </c>
      <c s="64" r="BF459">
        <v>20.192926</v>
      </c>
      <c s="64" r="BG459">
        <v>212.0</v>
      </c>
      <c s="64" r="BH459">
        <v>133.273312</v>
      </c>
      <c s="64" r="BI459">
        <v>8.07717</v>
      </c>
      <c s="64" r="BJ459">
        <v>8.07717</v>
      </c>
      <c s="64" r="BK459">
        <v>4.038585</v>
      </c>
      <c s="64" r="BL459">
        <v>12.1157559999999</v>
      </c>
      <c s="64" r="BM459">
        <v>4.038585</v>
      </c>
      <c s="64" r="BN459">
        <v>40.385852</v>
      </c>
      <c s="64" r="BO459">
        <v>36.347267</v>
      </c>
      <c s="64" r="BP459">
        <v>20.192926</v>
      </c>
      <c s="64" r="BQ459">
        <v>109.041801</v>
      </c>
      <c s="64" r="BR459">
        <v>4.038585</v>
      </c>
      <c s="64" r="BS459">
        <v>0.0</v>
      </c>
      <c s="64" r="BT459">
        <v>0.0</v>
      </c>
      <c s="64" r="BU459">
        <v>8.07717</v>
      </c>
      <c s="64" r="BV459">
        <v>48.463023</v>
      </c>
      <c s="64" r="BW459">
        <v>8.07717</v>
      </c>
      <c s="64" r="BX459">
        <v>40.385852</v>
      </c>
      <c s="64" r="BY459">
        <v>0.0</v>
      </c>
      <c s="64" r="BZ459">
        <v>40.385852</v>
      </c>
      <c s="64" r="CA459">
        <v>0.0</v>
      </c>
      <c s="64" r="CB459">
        <v>0.0</v>
      </c>
      <c s="64" r="CC459">
        <v>0.0</v>
      </c>
      <c s="64" r="CD459">
        <v>4.038585</v>
      </c>
      <c s="64" r="CE459">
        <v>12.1157559999999</v>
      </c>
      <c s="64" r="CF459">
        <v>12.1157559999999</v>
      </c>
      <c s="64" r="CG459">
        <v>0.0</v>
      </c>
      <c s="64" r="CH459">
        <v>12.1157559999999</v>
      </c>
      <c s="64" r="CI459">
        <v>121.157556</v>
      </c>
      <c s="64" r="CJ459">
        <v>12.1157559999999</v>
      </c>
      <c s="64" r="CK459">
        <v>8.07717</v>
      </c>
      <c s="64" r="CL459">
        <v>4.038585</v>
      </c>
      <c s="64" r="CM459">
        <v>16.1543409999999</v>
      </c>
      <c s="64" r="CN459">
        <v>40.385852</v>
      </c>
      <c s="64" r="CO459">
        <v>32.3086819999999</v>
      </c>
      <c s="64" r="CP459">
        <v>0.0</v>
      </c>
      <c s="64" r="CQ459">
        <v>8.07717</v>
      </c>
      <c s="64" r="CR459">
        <v>80.771704</v>
      </c>
      <c s="64" r="CS459">
        <v>0.0</v>
      </c>
      <c s="64" r="CT459">
        <v>0.0</v>
      </c>
      <c s="64" r="CU459">
        <v>0.0</v>
      </c>
      <c s="64" r="CV459">
        <v>0.0</v>
      </c>
      <c s="64" r="CW459">
        <v>0.0</v>
      </c>
      <c s="64" r="CX459">
        <v>4.038585</v>
      </c>
      <c s="64" r="CY459">
        <v>76.733119</v>
      </c>
      <c s="64" r="CZ459">
        <v>0.0</v>
      </c>
    </row>
    <row customHeight="1" r="460" ht="15.0">
      <c t="s" s="62" r="A460">
        <v>4684</v>
      </c>
      <c t="s" s="62" r="B460">
        <v>4685</v>
      </c>
      <c t="s" s="62" r="C460">
        <v>4686</v>
      </c>
      <c t="s" s="62" r="D460">
        <v>4687</v>
      </c>
      <c t="s" s="62" r="E460">
        <v>4688</v>
      </c>
      <c t="s" s="62" r="F460">
        <v>4689</v>
      </c>
      <c t="s" s="63" r="G460">
        <v>4690</v>
      </c>
      <c t="s" s="62" r="H460">
        <v>4691</v>
      </c>
      <c s="64" r="I460">
        <v>1077.0</v>
      </c>
      <c s="64" r="J460">
        <v>814.0</v>
      </c>
      <c s="64" r="K460">
        <v>799.0</v>
      </c>
      <c s="64" r="L460">
        <v>712.0</v>
      </c>
      <c s="64" r="M460">
        <v>585.0</v>
      </c>
      <c s="64" r="N460">
        <v>636.0</v>
      </c>
      <c s="64" r="O460">
        <v>9.27</v>
      </c>
      <c s="64" r="P460">
        <v>242.708003999999</v>
      </c>
      <c s="64" r="Q460">
        <v>169.202529</v>
      </c>
      <c s="64" r="R460">
        <v>259.926452999999</v>
      </c>
      <c s="64" r="S460">
        <v>229.779529999999</v>
      </c>
      <c s="64" r="T460">
        <v>108.858715</v>
      </c>
      <c s="64" r="U460">
        <v>66.52477</v>
      </c>
      <c s="64" r="V460">
        <v>183.0</v>
      </c>
      <c s="64" r="W460">
        <v>127.0</v>
      </c>
      <c s="64" r="X460">
        <v>210.0</v>
      </c>
      <c s="64" r="Y460">
        <v>133.0</v>
      </c>
      <c s="64" r="Z460">
        <v>91.0</v>
      </c>
      <c s="64" r="AA460">
        <v>70.0</v>
      </c>
      <c s="64" r="AB460">
        <v>516.845707999999</v>
      </c>
      <c s="64" r="AC460">
        <v>120.862519</v>
      </c>
      <c s="64" r="AD460">
        <v>81.585739</v>
      </c>
      <c s="64" r="AE460">
        <v>119.871224</v>
      </c>
      <c s="64" r="AF460">
        <v>116.913995</v>
      </c>
      <c s="64" r="AG460">
        <v>55.437308</v>
      </c>
      <c s="64" r="AH460">
        <v>20.1590209999999</v>
      </c>
      <c s="64" r="AI460">
        <v>2.015902</v>
      </c>
      <c s="64" r="AJ460">
        <v>152.059033</v>
      </c>
      <c s="64" r="AK460">
        <v>310.357318</v>
      </c>
      <c s="64" r="AL460">
        <v>54.429357</v>
      </c>
      <c s="64" r="AM460">
        <v>560.154292</v>
      </c>
      <c s="64" r="AN460">
        <v>121.845485</v>
      </c>
      <c s="64" r="AO460">
        <v>87.6167899999999</v>
      </c>
      <c s="64" r="AP460">
        <v>140.055229</v>
      </c>
      <c s="64" r="AQ460">
        <v>112.865534999999</v>
      </c>
      <c s="64" r="AR460">
        <v>53.4214059999999</v>
      </c>
      <c s="64" r="AS460">
        <v>39.310091</v>
      </c>
      <c s="64" r="AT460">
        <v>5.039755</v>
      </c>
      <c s="64" r="AU460">
        <v>158.090082999999</v>
      </c>
      <c s="64" r="AV460">
        <v>324.451977</v>
      </c>
      <c s="64" r="AW460">
        <v>77.612232</v>
      </c>
      <c s="64" r="AX460">
        <v>842.380588999999</v>
      </c>
      <c s="64" r="AY460">
        <v>20.1590209999999</v>
      </c>
      <c s="64" r="AZ460">
        <v>12.095413</v>
      </c>
      <c s="64" r="BA460">
        <v>68.540672</v>
      </c>
      <c s="64" r="BB460">
        <v>124.985930999999</v>
      </c>
      <c s="64" r="BC460">
        <v>169.335778</v>
      </c>
      <c s="64" r="BD460">
        <v>153.108623999999</v>
      </c>
      <c s="64" r="BE460">
        <v>189.494799</v>
      </c>
      <c s="64" r="BF460">
        <v>104.660349</v>
      </c>
      <c s="64" r="BG460">
        <v>620.0</v>
      </c>
      <c s="64" r="BH460">
        <v>443.331905</v>
      </c>
      <c s="64" r="BI460">
        <v>16.127217</v>
      </c>
      <c s="64" r="BJ460">
        <v>8.063608</v>
      </c>
      <c s="64" r="BK460">
        <v>36.2862379999999</v>
      </c>
      <c s="64" r="BL460">
        <v>76.604281</v>
      </c>
      <c s="64" r="BM460">
        <v>48.3816509999999</v>
      </c>
      <c s="64" r="BN460">
        <v>116.822385999999</v>
      </c>
      <c s="64" r="BO460">
        <v>88.6996929999999</v>
      </c>
      <c s="64" r="BP460">
        <v>52.346831</v>
      </c>
      <c s="64" r="BQ460">
        <v>399.048682999999</v>
      </c>
      <c s="64" r="BR460">
        <v>4.031804</v>
      </c>
      <c s="64" r="BS460">
        <v>4.031804</v>
      </c>
      <c s="64" r="BT460">
        <v>32.254434</v>
      </c>
      <c s="64" r="BU460">
        <v>48.3816509999999</v>
      </c>
      <c s="64" r="BV460">
        <v>120.954127</v>
      </c>
      <c s="64" r="BW460">
        <v>36.2862379999999</v>
      </c>
      <c s="64" r="BX460">
        <v>100.795106</v>
      </c>
      <c s="64" r="BY460">
        <v>52.313518</v>
      </c>
      <c s="64" r="BZ460">
        <v>104.726974</v>
      </c>
      <c s="64" r="CA460">
        <v>0.0</v>
      </c>
      <c s="64" r="CB460">
        <v>0.0</v>
      </c>
      <c s="64" r="CC460">
        <v>4.031804</v>
      </c>
      <c s="64" r="CD460">
        <v>4.031804</v>
      </c>
      <c s="64" r="CE460">
        <v>8.063608</v>
      </c>
      <c s="64" r="CF460">
        <v>24.190825</v>
      </c>
      <c s="64" r="CG460">
        <v>0.0</v>
      </c>
      <c s="64" r="CH460">
        <v>64.4089309999999</v>
      </c>
      <c s="64" r="CI460">
        <v>503.808968999999</v>
      </c>
      <c s="64" r="CJ460">
        <v>16.127217</v>
      </c>
      <c s="64" r="CK460">
        <v>8.063608</v>
      </c>
      <c s="64" r="CL460">
        <v>48.3816509999999</v>
      </c>
      <c s="64" r="CM460">
        <v>116.922323</v>
      </c>
      <c s="64" r="CN460">
        <v>149.176757</v>
      </c>
      <c s="64" r="CO460">
        <v>120.854191</v>
      </c>
      <c s="64" r="CP460">
        <v>4.031804</v>
      </c>
      <c s="64" r="CQ460">
        <v>40.251418</v>
      </c>
      <c s="64" r="CR460">
        <v>233.844646</v>
      </c>
      <c s="64" r="CS460">
        <v>4.031804</v>
      </c>
      <c s="64" r="CT460">
        <v>4.031804</v>
      </c>
      <c s="64" r="CU460">
        <v>16.127217</v>
      </c>
      <c s="64" r="CV460">
        <v>4.031804</v>
      </c>
      <c s="64" r="CW460">
        <v>12.095413</v>
      </c>
      <c s="64" r="CX460">
        <v>8.063608</v>
      </c>
      <c s="64" r="CY460">
        <v>185.462995</v>
      </c>
      <c s="64" r="CZ460">
        <v>0.0</v>
      </c>
    </row>
    <row customHeight="1" r="461" ht="15.0">
      <c t="s" s="62" r="A461">
        <v>4692</v>
      </c>
      <c t="s" s="62" r="B461">
        <v>4693</v>
      </c>
      <c t="s" s="62" r="C461">
        <v>4694</v>
      </c>
      <c t="s" s="62" r="D461">
        <v>4695</v>
      </c>
      <c t="s" s="62" r="E461">
        <v>4696</v>
      </c>
      <c t="s" s="62" r="F461">
        <v>4697</v>
      </c>
      <c t="s" s="63" r="G461">
        <v>4698</v>
      </c>
      <c t="s" s="62" r="H461">
        <v>4699</v>
      </c>
      <c s="64" r="I461">
        <v>1934.0</v>
      </c>
      <c s="64" r="J461">
        <v>958.0</v>
      </c>
      <c s="64" r="K461">
        <v>947.0</v>
      </c>
      <c s="64" r="L461">
        <v>853.0</v>
      </c>
      <c s="64" r="M461">
        <v>723.0</v>
      </c>
      <c s="64" r="N461">
        <v>730.0</v>
      </c>
      <c s="64" r="O461">
        <v>8.69</v>
      </c>
      <c s="64" r="P461">
        <v>446.0</v>
      </c>
      <c s="64" r="Q461">
        <v>432.0</v>
      </c>
      <c s="64" r="R461">
        <v>537.0</v>
      </c>
      <c s="64" r="S461">
        <v>281.0</v>
      </c>
      <c s="64" r="T461">
        <v>162.0</v>
      </c>
      <c s="64" r="U461">
        <v>76.0</v>
      </c>
      <c s="64" r="V461">
        <v>191.0</v>
      </c>
      <c s="64" r="W461">
        <v>178.0</v>
      </c>
      <c s="64" r="X461">
        <v>229.0</v>
      </c>
      <c s="64" r="Y461">
        <v>196.0</v>
      </c>
      <c s="64" r="Z461">
        <v>111.0</v>
      </c>
      <c s="64" r="AA461">
        <v>53.0</v>
      </c>
      <c s="64" r="AB461">
        <v>985.0</v>
      </c>
      <c s="64" r="AC461">
        <v>245.0</v>
      </c>
      <c s="64" r="AD461">
        <v>215.0</v>
      </c>
      <c s="64" r="AE461">
        <v>270.0</v>
      </c>
      <c s="64" r="AF461">
        <v>143.0</v>
      </c>
      <c s="64" r="AG461">
        <v>81.0</v>
      </c>
      <c s="64" r="AH461">
        <v>30.0</v>
      </c>
      <c s="64" r="AI461">
        <v>1.0</v>
      </c>
      <c s="64" r="AJ461">
        <v>293.0</v>
      </c>
      <c s="64" r="AK461">
        <v>621.0</v>
      </c>
      <c s="64" r="AL461">
        <v>71.0</v>
      </c>
      <c s="64" r="AM461">
        <v>949.0</v>
      </c>
      <c s="64" r="AN461">
        <v>201.0</v>
      </c>
      <c s="64" r="AO461">
        <v>217.0</v>
      </c>
      <c s="64" r="AP461">
        <v>267.0</v>
      </c>
      <c s="64" r="AQ461">
        <v>138.0</v>
      </c>
      <c s="64" r="AR461">
        <v>81.0</v>
      </c>
      <c s="64" r="AS461">
        <v>44.0</v>
      </c>
      <c s="64" r="AT461">
        <v>1.0</v>
      </c>
      <c s="64" r="AU461">
        <v>252.0</v>
      </c>
      <c s="64" r="AV461">
        <v>622.0</v>
      </c>
      <c s="64" r="AW461">
        <v>75.0</v>
      </c>
      <c s="64" r="AX461">
        <v>1476.0</v>
      </c>
      <c s="64" r="AY461">
        <v>16.0</v>
      </c>
      <c s="64" r="AZ461">
        <v>44.0</v>
      </c>
      <c s="64" r="BA461">
        <v>76.0</v>
      </c>
      <c s="64" r="BB461">
        <v>328.0</v>
      </c>
      <c s="64" r="BC461">
        <v>368.0</v>
      </c>
      <c s="64" r="BD461">
        <v>276.0</v>
      </c>
      <c s="64" r="BE461">
        <v>220.0</v>
      </c>
      <c s="64" r="BF461">
        <v>148.0</v>
      </c>
      <c s="64" r="BG461">
        <v>752.0</v>
      </c>
      <c s="64" r="BH461">
        <v>700.0</v>
      </c>
      <c s="64" r="BI461">
        <v>12.0</v>
      </c>
      <c s="64" r="BJ461">
        <v>32.0</v>
      </c>
      <c s="64" r="BK461">
        <v>60.0</v>
      </c>
      <c s="64" r="BL461">
        <v>148.0</v>
      </c>
      <c s="64" r="BM461">
        <v>72.0</v>
      </c>
      <c s="64" r="BN461">
        <v>232.0</v>
      </c>
      <c s="64" r="BO461">
        <v>92.0</v>
      </c>
      <c s="64" r="BP461">
        <v>52.0</v>
      </c>
      <c s="64" r="BQ461">
        <v>776.0</v>
      </c>
      <c s="64" r="BR461">
        <v>4.0</v>
      </c>
      <c s="64" r="BS461">
        <v>12.0</v>
      </c>
      <c s="64" r="BT461">
        <v>16.0</v>
      </c>
      <c s="64" r="BU461">
        <v>180.0</v>
      </c>
      <c s="64" r="BV461">
        <v>296.0</v>
      </c>
      <c s="64" r="BW461">
        <v>44.0</v>
      </c>
      <c s="64" r="BX461">
        <v>128.0</v>
      </c>
      <c s="64" r="BY461">
        <v>96.0</v>
      </c>
      <c s="64" r="BZ461">
        <v>248.0</v>
      </c>
      <c s="64" r="CA461">
        <v>0.0</v>
      </c>
      <c s="64" r="CB461">
        <v>0.0</v>
      </c>
      <c s="64" r="CC461">
        <v>4.0</v>
      </c>
      <c s="64" r="CD461">
        <v>36.0</v>
      </c>
      <c s="64" r="CE461">
        <v>64.0</v>
      </c>
      <c s="64" r="CF461">
        <v>56.0</v>
      </c>
      <c s="64" r="CG461">
        <v>0.0</v>
      </c>
      <c s="64" r="CH461">
        <v>88.0</v>
      </c>
      <c s="64" r="CI461">
        <v>912.0</v>
      </c>
      <c s="64" r="CJ461">
        <v>8.0</v>
      </c>
      <c s="64" r="CK461">
        <v>28.0</v>
      </c>
      <c s="64" r="CL461">
        <v>68.0</v>
      </c>
      <c s="64" r="CM461">
        <v>284.0</v>
      </c>
      <c s="64" r="CN461">
        <v>276.0</v>
      </c>
      <c s="64" r="CO461">
        <v>196.0</v>
      </c>
      <c s="64" r="CP461">
        <v>4.0</v>
      </c>
      <c s="64" r="CQ461">
        <v>48.0</v>
      </c>
      <c s="64" r="CR461">
        <v>316.0</v>
      </c>
      <c s="64" r="CS461">
        <v>8.0</v>
      </c>
      <c s="64" r="CT461">
        <v>16.0</v>
      </c>
      <c s="64" r="CU461">
        <v>4.0</v>
      </c>
      <c s="64" r="CV461">
        <v>8.0</v>
      </c>
      <c s="64" r="CW461">
        <v>28.0</v>
      </c>
      <c s="64" r="CX461">
        <v>24.0</v>
      </c>
      <c s="64" r="CY461">
        <v>216.0</v>
      </c>
      <c s="64" r="CZ461">
        <v>12.0</v>
      </c>
    </row>
    <row customHeight="1" r="462" ht="15.0">
      <c t="s" s="62" r="A462">
        <v>4700</v>
      </c>
      <c t="s" s="62" r="B462">
        <v>4701</v>
      </c>
      <c t="s" s="62" r="C462">
        <v>4702</v>
      </c>
      <c t="s" s="62" r="D462">
        <v>4703</v>
      </c>
      <c t="s" s="62" r="E462">
        <v>4704</v>
      </c>
      <c t="s" s="62" r="F462">
        <v>4705</v>
      </c>
      <c t="s" s="63" r="G462">
        <v>4706</v>
      </c>
      <c t="s" s="62" r="H462">
        <v>4707</v>
      </c>
      <c s="64" r="I462">
        <v>248.0</v>
      </c>
      <c s="64" r="J462">
        <v>276.0</v>
      </c>
      <c s="64" r="K462">
        <v>312.0</v>
      </c>
      <c s="64" r="L462">
        <v>293.0</v>
      </c>
      <c s="64" r="M462">
        <v>340.0</v>
      </c>
      <c s="64" r="N462">
        <v>402.0</v>
      </c>
      <c s="64" r="O462">
        <v>11.27</v>
      </c>
      <c s="64" r="P462">
        <v>38.153846</v>
      </c>
      <c s="64" r="Q462">
        <v>24.097166</v>
      </c>
      <c s="64" r="R462">
        <v>40.161943</v>
      </c>
      <c s="64" r="S462">
        <v>50.202429</v>
      </c>
      <c s="64" r="T462">
        <v>61.2469639999999</v>
      </c>
      <c s="64" r="U462">
        <v>34.137652</v>
      </c>
      <c s="64" r="V462">
        <v>49.0</v>
      </c>
      <c s="64" r="W462">
        <v>44.0</v>
      </c>
      <c s="64" r="X462">
        <v>57.0</v>
      </c>
      <c s="64" r="Y462">
        <v>57.0</v>
      </c>
      <c s="64" r="Z462">
        <v>48.0</v>
      </c>
      <c s="64" r="AA462">
        <v>21.0</v>
      </c>
      <c s="64" r="AB462">
        <v>118.477733</v>
      </c>
      <c s="64" r="AC462">
        <v>19.076923</v>
      </c>
      <c s="64" r="AD462">
        <v>10.040486</v>
      </c>
      <c s="64" r="AE462">
        <v>18.0728739999999</v>
      </c>
      <c s="64" r="AF462">
        <v>25.101215</v>
      </c>
      <c s="64" r="AG462">
        <v>30.1214569999999</v>
      </c>
      <c s="64" r="AH462">
        <v>15.060729</v>
      </c>
      <c s="64" r="AI462">
        <v>1.004049</v>
      </c>
      <c s="64" r="AJ462">
        <v>22.0890689999999</v>
      </c>
      <c s="64" r="AK462">
        <v>58.2348179999999</v>
      </c>
      <c s="64" r="AL462">
        <v>38.153846</v>
      </c>
      <c s="64" r="AM462">
        <v>129.522267</v>
      </c>
      <c s="64" r="AN462">
        <v>19.076923</v>
      </c>
      <c s="64" r="AO462">
        <v>14.05668</v>
      </c>
      <c s="64" r="AP462">
        <v>22.0890689999999</v>
      </c>
      <c s="64" r="AQ462">
        <v>25.101215</v>
      </c>
      <c s="64" r="AR462">
        <v>31.125506</v>
      </c>
      <c s="64" r="AS462">
        <v>16.0647769999999</v>
      </c>
      <c s="64" r="AT462">
        <v>2.00809699999999</v>
      </c>
      <c s="64" r="AU462">
        <v>26.105263</v>
      </c>
      <c s="64" r="AV462">
        <v>66.267206</v>
      </c>
      <c s="64" r="AW462">
        <v>37.1497979999999</v>
      </c>
      <c s="64" r="AX462">
        <v>212.8583</v>
      </c>
      <c s="64" r="AY462">
        <v>16.0647769999999</v>
      </c>
      <c s="64" r="AZ462">
        <v>8.032389</v>
      </c>
      <c s="64" r="BA462">
        <v>8.032389</v>
      </c>
      <c s="64" r="BB462">
        <v>28.11336</v>
      </c>
      <c s="64" r="BC462">
        <v>36.145749</v>
      </c>
      <c s="64" r="BD462">
        <v>20.0809719999999</v>
      </c>
      <c s="64" r="BE462">
        <v>64.2591089999999</v>
      </c>
      <c s="64" r="BF462">
        <v>32.129555</v>
      </c>
      <c s="64" r="BG462">
        <v>208.0</v>
      </c>
      <c s="64" r="BH462">
        <v>108.437247</v>
      </c>
      <c s="64" r="BI462">
        <v>12.048583</v>
      </c>
      <c s="64" r="BJ462">
        <v>8.032389</v>
      </c>
      <c s="64" r="BK462">
        <v>8.032389</v>
      </c>
      <c s="64" r="BL462">
        <v>12.048583</v>
      </c>
      <c s="64" r="BM462">
        <v>0.0</v>
      </c>
      <c s="64" r="BN462">
        <v>16.0647769999999</v>
      </c>
      <c s="64" r="BO462">
        <v>36.145749</v>
      </c>
      <c s="64" r="BP462">
        <v>16.0647769999999</v>
      </c>
      <c s="64" r="BQ462">
        <v>104.421053</v>
      </c>
      <c s="64" r="BR462">
        <v>4.01619399999999</v>
      </c>
      <c s="64" r="BS462">
        <v>0.0</v>
      </c>
      <c s="64" r="BT462">
        <v>0.0</v>
      </c>
      <c s="64" r="BU462">
        <v>16.0647769999999</v>
      </c>
      <c s="64" r="BV462">
        <v>36.145749</v>
      </c>
      <c s="64" r="BW462">
        <v>4.01619399999999</v>
      </c>
      <c s="64" r="BX462">
        <v>28.11336</v>
      </c>
      <c s="64" r="BY462">
        <v>16.0647769999999</v>
      </c>
      <c s="64" r="BZ462">
        <v>12.048583</v>
      </c>
      <c s="64" r="CA462">
        <v>0.0</v>
      </c>
      <c s="64" r="CB462">
        <v>0.0</v>
      </c>
      <c s="64" r="CC462">
        <v>0.0</v>
      </c>
      <c s="64" r="CD462">
        <v>0.0</v>
      </c>
      <c s="64" r="CE462">
        <v>0.0</v>
      </c>
      <c s="64" r="CF462">
        <v>0.0</v>
      </c>
      <c s="64" r="CG462">
        <v>0.0</v>
      </c>
      <c s="64" r="CH462">
        <v>12.048583</v>
      </c>
      <c s="64" r="CI462">
        <v>96.388664</v>
      </c>
      <c s="64" r="CJ462">
        <v>16.0647769999999</v>
      </c>
      <c s="64" r="CK462">
        <v>4.01619399999999</v>
      </c>
      <c s="64" r="CL462">
        <v>8.032389</v>
      </c>
      <c s="64" r="CM462">
        <v>24.097166</v>
      </c>
      <c s="64" r="CN462">
        <v>24.097166</v>
      </c>
      <c s="64" r="CO462">
        <v>16.0647769999999</v>
      </c>
      <c s="64" r="CP462">
        <v>0.0</v>
      </c>
      <c s="64" r="CQ462">
        <v>4.01619399999999</v>
      </c>
      <c s="64" r="CR462">
        <v>104.421053</v>
      </c>
      <c s="64" r="CS462">
        <v>0.0</v>
      </c>
      <c s="64" r="CT462">
        <v>4.01619399999999</v>
      </c>
      <c s="64" r="CU462">
        <v>0.0</v>
      </c>
      <c s="64" r="CV462">
        <v>4.01619399999999</v>
      </c>
      <c s="64" r="CW462">
        <v>12.048583</v>
      </c>
      <c s="64" r="CX462">
        <v>4.01619399999999</v>
      </c>
      <c s="64" r="CY462">
        <v>64.2591089999999</v>
      </c>
      <c s="64" r="CZ462">
        <v>16.0647769999999</v>
      </c>
    </row>
    <row customHeight="1" r="463" ht="15.0">
      <c t="s" s="62" r="A463">
        <v>4708</v>
      </c>
      <c t="s" s="62" r="B463">
        <v>4709</v>
      </c>
      <c t="s" s="62" r="C463">
        <v>4710</v>
      </c>
      <c t="s" s="62" r="D463">
        <v>4711</v>
      </c>
      <c t="s" s="62" r="E463">
        <v>4712</v>
      </c>
      <c t="s" s="62" r="F463">
        <v>4713</v>
      </c>
      <c t="s" s="63" r="G463">
        <v>4714</v>
      </c>
      <c t="s" s="62" r="H463">
        <v>4715</v>
      </c>
      <c s="64" r="I463">
        <v>459.0</v>
      </c>
      <c s="64" r="J463">
        <v>438.0</v>
      </c>
      <c s="64" r="K463">
        <v>426.0</v>
      </c>
      <c s="64" r="L463">
        <v>364.0</v>
      </c>
      <c s="64" r="M463">
        <v>354.0</v>
      </c>
      <c s="64" r="N463">
        <v>452.0</v>
      </c>
      <c s="64" r="O463">
        <v>12.48</v>
      </c>
      <c s="64" r="P463">
        <v>87.380744</v>
      </c>
      <c s="64" r="Q463">
        <v>59.258206</v>
      </c>
      <c s="64" r="R463">
        <v>98.4288839999999</v>
      </c>
      <c s="64" r="S463">
        <v>96.4201309999999</v>
      </c>
      <c s="64" r="T463">
        <v>67.2932169999999</v>
      </c>
      <c s="64" r="U463">
        <v>50.2188179999999</v>
      </c>
      <c s="64" r="V463">
        <v>76.0</v>
      </c>
      <c s="64" r="W463">
        <v>75.0</v>
      </c>
      <c s="64" r="X463">
        <v>100.0</v>
      </c>
      <c s="64" r="Y463">
        <v>72.0</v>
      </c>
      <c s="64" r="Z463">
        <v>77.0</v>
      </c>
      <c s="64" r="AA463">
        <v>38.0</v>
      </c>
      <c s="64" r="AB463">
        <v>225.984682999999</v>
      </c>
      <c s="64" r="AC463">
        <v>38.166302</v>
      </c>
      <c s="64" r="AD463">
        <v>32.140044</v>
      </c>
      <c s="64" r="AE463">
        <v>44.19256</v>
      </c>
      <c s="64" r="AF463">
        <v>54.236324</v>
      </c>
      <c s="64" r="AG463">
        <v>35.153173</v>
      </c>
      <c s="64" r="AH463">
        <v>21.091904</v>
      </c>
      <c s="64" r="AI463">
        <v>1.00437599999999</v>
      </c>
      <c s="64" r="AJ463">
        <v>51.2231949999999</v>
      </c>
      <c s="64" r="AK463">
        <v>135.59081</v>
      </c>
      <c s="64" r="AL463">
        <v>39.170678</v>
      </c>
      <c s="64" r="AM463">
        <v>233.015317</v>
      </c>
      <c s="64" r="AN463">
        <v>49.2144419999999</v>
      </c>
      <c s="64" r="AO463">
        <v>27.118162</v>
      </c>
      <c s="64" r="AP463">
        <v>54.236324</v>
      </c>
      <c s="64" r="AQ463">
        <v>42.183807</v>
      </c>
      <c s="64" r="AR463">
        <v>32.140044</v>
      </c>
      <c s="64" r="AS463">
        <v>27.118162</v>
      </c>
      <c s="64" r="AT463">
        <v>1.00437599999999</v>
      </c>
      <c s="64" r="AU463">
        <v>59.258206</v>
      </c>
      <c s="64" r="AV463">
        <v>128.560174999999</v>
      </c>
      <c s="64" r="AW463">
        <v>45.1969369999999</v>
      </c>
      <c s="64" r="AX463">
        <v>373.628009</v>
      </c>
      <c s="64" r="AY463">
        <v>52.2275709999999</v>
      </c>
      <c s="64" r="AZ463">
        <v>12.052516</v>
      </c>
      <c s="64" r="BA463">
        <v>24.1050329999999</v>
      </c>
      <c s="64" r="BB463">
        <v>36.157549</v>
      </c>
      <c s="64" r="BC463">
        <v>52.2275709999999</v>
      </c>
      <c s="64" r="BD463">
        <v>32.140044</v>
      </c>
      <c s="64" r="BE463">
        <v>148.647702</v>
      </c>
      <c s="64" r="BF463">
        <v>16.070022</v>
      </c>
      <c s="64" r="BG463">
        <v>368.0</v>
      </c>
      <c s="64" r="BH463">
        <v>196.857767999999</v>
      </c>
      <c s="64" r="BI463">
        <v>36.157549</v>
      </c>
      <c s="64" r="BJ463">
        <v>12.052516</v>
      </c>
      <c s="64" r="BK463">
        <v>12.052516</v>
      </c>
      <c s="64" r="BL463">
        <v>8.035011</v>
      </c>
      <c s="64" r="BM463">
        <v>8.035011</v>
      </c>
      <c s="64" r="BN463">
        <v>32.140044</v>
      </c>
      <c s="64" r="BO463">
        <v>72.315098</v>
      </c>
      <c s="64" r="BP463">
        <v>16.070022</v>
      </c>
      <c s="64" r="BQ463">
        <v>176.770241</v>
      </c>
      <c s="64" r="BR463">
        <v>16.070022</v>
      </c>
      <c s="64" r="BS463">
        <v>0.0</v>
      </c>
      <c s="64" r="BT463">
        <v>12.052516</v>
      </c>
      <c s="64" r="BU463">
        <v>28.1225379999999</v>
      </c>
      <c s="64" r="BV463">
        <v>44.19256</v>
      </c>
      <c s="64" r="BW463">
        <v>0.0</v>
      </c>
      <c s="64" r="BX463">
        <v>76.332604</v>
      </c>
      <c s="64" r="BY463">
        <v>0.0</v>
      </c>
      <c s="64" r="BZ463">
        <v>28.1225379999999</v>
      </c>
      <c s="64" r="CA463">
        <v>0.0</v>
      </c>
      <c s="64" r="CB463">
        <v>0.0</v>
      </c>
      <c s="64" r="CC463">
        <v>4.01750499999999</v>
      </c>
      <c s="64" r="CD463">
        <v>4.01750499999999</v>
      </c>
      <c s="64" r="CE463">
        <v>4.01750499999999</v>
      </c>
      <c s="64" r="CF463">
        <v>4.01750499999999</v>
      </c>
      <c s="64" r="CG463">
        <v>0.0</v>
      </c>
      <c s="64" r="CH463">
        <v>12.052516</v>
      </c>
      <c s="64" r="CI463">
        <v>180.787746</v>
      </c>
      <c s="64" r="CJ463">
        <v>48.2100659999999</v>
      </c>
      <c s="64" r="CK463">
        <v>8.035011</v>
      </c>
      <c s="64" r="CL463">
        <v>16.070022</v>
      </c>
      <c s="64" r="CM463">
        <v>28.1225379999999</v>
      </c>
      <c s="64" r="CN463">
        <v>48.2100659999999</v>
      </c>
      <c s="64" r="CO463">
        <v>28.1225379999999</v>
      </c>
      <c s="64" r="CP463">
        <v>0.0</v>
      </c>
      <c s="64" r="CQ463">
        <v>4.01750499999999</v>
      </c>
      <c s="64" r="CR463">
        <v>164.717724</v>
      </c>
      <c s="64" r="CS463">
        <v>4.01750499999999</v>
      </c>
      <c s="64" r="CT463">
        <v>4.01750499999999</v>
      </c>
      <c s="64" r="CU463">
        <v>4.01750499999999</v>
      </c>
      <c s="64" r="CV463">
        <v>4.01750499999999</v>
      </c>
      <c s="64" r="CW463">
        <v>0.0</v>
      </c>
      <c s="64" r="CX463">
        <v>0.0</v>
      </c>
      <c s="64" r="CY463">
        <v>148.647702</v>
      </c>
      <c s="64" r="CZ463">
        <v>0.0</v>
      </c>
    </row>
    <row customHeight="1" r="464" ht="15.0">
      <c t="s" s="62" r="A464">
        <v>4716</v>
      </c>
      <c t="s" s="62" r="B464">
        <v>4717</v>
      </c>
      <c t="s" s="62" r="C464">
        <v>4718</v>
      </c>
      <c t="s" s="62" r="D464">
        <v>4719</v>
      </c>
      <c t="s" s="62" r="E464">
        <v>4720</v>
      </c>
      <c t="s" s="62" r="F464">
        <v>4721</v>
      </c>
      <c t="s" s="63" r="G464">
        <v>4722</v>
      </c>
      <c t="s" s="62" r="H464">
        <v>4723</v>
      </c>
      <c s="64" r="I464">
        <v>787.0</v>
      </c>
      <c s="64" r="J464">
        <v>755.0</v>
      </c>
      <c s="64" r="K464">
        <v>783.0</v>
      </c>
      <c s="64" r="L464">
        <v>715.0</v>
      </c>
      <c s="64" r="M464">
        <v>446.0</v>
      </c>
      <c s="64" r="N464">
        <v>441.0</v>
      </c>
      <c s="64" r="O464">
        <v>7.82</v>
      </c>
      <c s="64" r="P464">
        <v>149.619772</v>
      </c>
      <c s="64" r="Q464">
        <v>110.718631</v>
      </c>
      <c s="64" r="R464">
        <v>152.612167</v>
      </c>
      <c s="64" r="S464">
        <v>187.523447</v>
      </c>
      <c s="64" r="T464">
        <v>128.673003999999</v>
      </c>
      <c s="64" r="U464">
        <v>57.852978</v>
      </c>
      <c s="64" r="V464">
        <v>136.0</v>
      </c>
      <c s="64" r="W464">
        <v>130.0</v>
      </c>
      <c s="64" r="X464">
        <v>169.0</v>
      </c>
      <c s="64" r="Y464">
        <v>202.0</v>
      </c>
      <c s="64" r="Z464">
        <v>79.0</v>
      </c>
      <c s="64" r="AA464">
        <v>39.0</v>
      </c>
      <c s="64" r="AB464">
        <v>392.003802</v>
      </c>
      <c s="64" r="AC464">
        <v>75.8073509999999</v>
      </c>
      <c s="64" r="AD464">
        <v>63.837769</v>
      </c>
      <c s="64" r="AE464">
        <v>69.8225599999999</v>
      </c>
      <c s="64" r="AF464">
        <v>93.761724</v>
      </c>
      <c s="64" r="AG464">
        <v>62.840304</v>
      </c>
      <c s="64" r="AH464">
        <v>23.939163</v>
      </c>
      <c s="64" r="AI464">
        <v>1.99493</v>
      </c>
      <c s="64" r="AJ464">
        <v>92.7642589999999</v>
      </c>
      <c s="64" r="AK464">
        <v>239.391635</v>
      </c>
      <c s="64" r="AL464">
        <v>59.847909</v>
      </c>
      <c s="64" r="AM464">
        <v>394.996197999999</v>
      </c>
      <c s="64" r="AN464">
        <v>73.812421</v>
      </c>
      <c s="64" r="AO464">
        <v>46.880862</v>
      </c>
      <c s="64" r="AP464">
        <v>82.789607</v>
      </c>
      <c s="64" r="AQ464">
        <v>93.761724</v>
      </c>
      <c s="64" r="AR464">
        <v>65.8327</v>
      </c>
      <c s="64" r="AS464">
        <v>30.92142</v>
      </c>
      <c s="64" r="AT464">
        <v>0.997465</v>
      </c>
      <c s="64" r="AU464">
        <v>92.7642589999999</v>
      </c>
      <c s="64" r="AV464">
        <v>232.409379</v>
      </c>
      <c s="64" r="AW464">
        <v>69.8225599999999</v>
      </c>
      <c s="64" r="AX464">
        <v>654.337135999999</v>
      </c>
      <c s="64" r="AY464">
        <v>11.969582</v>
      </c>
      <c s="64" r="AZ464">
        <v>27.9290239999999</v>
      </c>
      <c s="64" r="BA464">
        <v>59.847909</v>
      </c>
      <c s="64" r="BB464">
        <v>119.695817</v>
      </c>
      <c s="64" r="BC464">
        <v>123.685678</v>
      </c>
      <c s="64" r="BD464">
        <v>63.837769</v>
      </c>
      <c s="64" r="BE464">
        <v>163.584284</v>
      </c>
      <c s="64" r="BF464">
        <v>83.7870719999999</v>
      </c>
      <c s="64" r="BG464">
        <v>632.0</v>
      </c>
      <c s="64" r="BH464">
        <v>315.198985999999</v>
      </c>
      <c s="64" r="BI464">
        <v>7.97972099999999</v>
      </c>
      <c s="64" r="BJ464">
        <v>15.9594419999999</v>
      </c>
      <c s="64" r="BK464">
        <v>35.908745</v>
      </c>
      <c s="64" r="BL464">
        <v>59.847909</v>
      </c>
      <c s="64" r="BM464">
        <v>27.9290239999999</v>
      </c>
      <c s="64" r="BN464">
        <v>59.847909</v>
      </c>
      <c s="64" r="BO464">
        <v>79.797212</v>
      </c>
      <c s="64" r="BP464">
        <v>27.9290239999999</v>
      </c>
      <c s="64" r="BQ464">
        <v>339.13815</v>
      </c>
      <c s="64" r="BR464">
        <v>3.98986099999999</v>
      </c>
      <c s="64" r="BS464">
        <v>11.969582</v>
      </c>
      <c s="64" r="BT464">
        <v>23.939163</v>
      </c>
      <c s="64" r="BU464">
        <v>59.847909</v>
      </c>
      <c s="64" r="BV464">
        <v>95.7566539999999</v>
      </c>
      <c s="64" r="BW464">
        <v>3.98986099999999</v>
      </c>
      <c s="64" r="BX464">
        <v>83.7870719999999</v>
      </c>
      <c s="64" r="BY464">
        <v>55.8580479999999</v>
      </c>
      <c s="64" r="BZ464">
        <v>75.8073509999999</v>
      </c>
      <c s="64" r="CA464">
        <v>0.0</v>
      </c>
      <c s="64" r="CB464">
        <v>0.0</v>
      </c>
      <c s="64" r="CC464">
        <v>0.0</v>
      </c>
      <c s="64" r="CD464">
        <v>3.98986099999999</v>
      </c>
      <c s="64" r="CE464">
        <v>7.97972099999999</v>
      </c>
      <c s="64" r="CF464">
        <v>7.97972099999999</v>
      </c>
      <c s="64" r="CG464">
        <v>0.0</v>
      </c>
      <c s="64" r="CH464">
        <v>55.8580479999999</v>
      </c>
      <c s="64" r="CI464">
        <v>327.168567999999</v>
      </c>
      <c s="64" r="CJ464">
        <v>7.97972099999999</v>
      </c>
      <c s="64" r="CK464">
        <v>19.949303</v>
      </c>
      <c s="64" r="CL464">
        <v>39.898606</v>
      </c>
      <c s="64" r="CM464">
        <v>91.766793</v>
      </c>
      <c s="64" r="CN464">
        <v>99.746515</v>
      </c>
      <c s="64" r="CO464">
        <v>51.868188</v>
      </c>
      <c s="64" r="CP464">
        <v>0.0</v>
      </c>
      <c s="64" r="CQ464">
        <v>15.9594419999999</v>
      </c>
      <c s="64" r="CR464">
        <v>251.361217</v>
      </c>
      <c s="64" r="CS464">
        <v>3.98986099999999</v>
      </c>
      <c s="64" r="CT464">
        <v>7.97972099999999</v>
      </c>
      <c s="64" r="CU464">
        <v>19.949303</v>
      </c>
      <c s="64" r="CV464">
        <v>23.939163</v>
      </c>
      <c s="64" r="CW464">
        <v>15.9594419999999</v>
      </c>
      <c s="64" r="CX464">
        <v>3.98986099999999</v>
      </c>
      <c s="64" r="CY464">
        <v>163.584284</v>
      </c>
      <c s="64" r="CZ464">
        <v>11.969582</v>
      </c>
    </row>
    <row customHeight="1" r="465" ht="15.0">
      <c t="s" s="62" r="A465">
        <v>4724</v>
      </c>
      <c t="s" s="62" r="B465">
        <v>4725</v>
      </c>
      <c t="s" s="62" r="C465">
        <v>4726</v>
      </c>
      <c t="s" s="62" r="D465">
        <v>4727</v>
      </c>
      <c t="s" s="62" r="E465">
        <v>4728</v>
      </c>
      <c t="s" s="62" r="F465">
        <v>4729</v>
      </c>
      <c t="s" s="63" r="G465">
        <v>4730</v>
      </c>
      <c t="s" s="62" r="H465">
        <v>4731</v>
      </c>
      <c s="64" r="I465">
        <v>1262.0</v>
      </c>
      <c s="64" r="J465">
        <v>1188.0</v>
      </c>
      <c s="64" r="K465">
        <v>1137.0</v>
      </c>
      <c s="64" r="L465">
        <v>924.0</v>
      </c>
      <c s="64" r="M465">
        <v>792.0</v>
      </c>
      <c s="64" r="N465">
        <v>682.0</v>
      </c>
      <c s="64" r="O465">
        <v>21.89</v>
      </c>
      <c s="64" r="P465">
        <v>223.0</v>
      </c>
      <c s="64" r="Q465">
        <v>182.0</v>
      </c>
      <c s="64" r="R465">
        <v>260.0</v>
      </c>
      <c s="64" r="S465">
        <v>305.0</v>
      </c>
      <c s="64" r="T465">
        <v>207.0</v>
      </c>
      <c s="64" r="U465">
        <v>85.0</v>
      </c>
      <c s="64" r="V465">
        <v>218.0</v>
      </c>
      <c s="64" r="W465">
        <v>204.0</v>
      </c>
      <c s="64" r="X465">
        <v>295.0</v>
      </c>
      <c s="64" r="Y465">
        <v>249.0</v>
      </c>
      <c s="64" r="Z465">
        <v>158.0</v>
      </c>
      <c s="64" r="AA465">
        <v>64.0</v>
      </c>
      <c s="64" r="AB465">
        <v>648.0</v>
      </c>
      <c s="64" r="AC465">
        <v>117.0</v>
      </c>
      <c s="64" r="AD465">
        <v>109.0</v>
      </c>
      <c s="64" r="AE465">
        <v>122.0</v>
      </c>
      <c s="64" r="AF465">
        <v>158.0</v>
      </c>
      <c s="64" r="AG465">
        <v>100.0</v>
      </c>
      <c s="64" r="AH465">
        <v>41.0</v>
      </c>
      <c s="64" r="AI465">
        <v>1.0</v>
      </c>
      <c s="64" r="AJ465">
        <v>160.0</v>
      </c>
      <c s="64" r="AK465">
        <v>401.0</v>
      </c>
      <c s="64" r="AL465">
        <v>87.0</v>
      </c>
      <c s="64" r="AM465">
        <v>614.0</v>
      </c>
      <c s="64" r="AN465">
        <v>106.0</v>
      </c>
      <c s="64" r="AO465">
        <v>73.0</v>
      </c>
      <c s="64" r="AP465">
        <v>138.0</v>
      </c>
      <c s="64" r="AQ465">
        <v>147.0</v>
      </c>
      <c s="64" r="AR465">
        <v>107.0</v>
      </c>
      <c s="64" r="AS465">
        <v>42.0</v>
      </c>
      <c s="64" r="AT465">
        <v>1.0</v>
      </c>
      <c s="64" r="AU465">
        <v>135.0</v>
      </c>
      <c s="64" r="AV465">
        <v>380.0</v>
      </c>
      <c s="64" r="AW465">
        <v>99.0</v>
      </c>
      <c s="64" r="AX465">
        <v>1068.0</v>
      </c>
      <c s="64" r="AY465">
        <v>16.0</v>
      </c>
      <c s="64" r="AZ465">
        <v>24.0</v>
      </c>
      <c s="64" r="BA465">
        <v>48.0</v>
      </c>
      <c s="64" r="BB465">
        <v>124.0</v>
      </c>
      <c s="64" r="BC465">
        <v>156.0</v>
      </c>
      <c s="64" r="BD465">
        <v>264.0</v>
      </c>
      <c s="64" r="BE465">
        <v>296.0</v>
      </c>
      <c s="64" r="BF465">
        <v>140.0</v>
      </c>
      <c s="64" r="BG465">
        <v>992.0</v>
      </c>
      <c s="64" r="BH465">
        <v>508.0</v>
      </c>
      <c s="64" r="BI465">
        <v>12.0</v>
      </c>
      <c s="64" r="BJ465">
        <v>12.0</v>
      </c>
      <c s="64" r="BK465">
        <v>24.0</v>
      </c>
      <c s="64" r="BL465">
        <v>56.0</v>
      </c>
      <c s="64" r="BM465">
        <v>36.0</v>
      </c>
      <c s="64" r="BN465">
        <v>168.0</v>
      </c>
      <c s="64" r="BO465">
        <v>136.0</v>
      </c>
      <c s="64" r="BP465">
        <v>64.0</v>
      </c>
      <c s="64" r="BQ465">
        <v>560.0</v>
      </c>
      <c s="64" r="BR465">
        <v>4.0</v>
      </c>
      <c s="64" r="BS465">
        <v>12.0</v>
      </c>
      <c s="64" r="BT465">
        <v>24.0</v>
      </c>
      <c s="64" r="BU465">
        <v>68.0</v>
      </c>
      <c s="64" r="BV465">
        <v>120.0</v>
      </c>
      <c s="64" r="BW465">
        <v>96.0</v>
      </c>
      <c s="64" r="BX465">
        <v>160.0</v>
      </c>
      <c s="64" r="BY465">
        <v>76.0</v>
      </c>
      <c s="64" r="BZ465">
        <v>140.0</v>
      </c>
      <c s="64" r="CA465">
        <v>0.0</v>
      </c>
      <c s="64" r="CB465">
        <v>0.0</v>
      </c>
      <c s="64" r="CC465">
        <v>4.0</v>
      </c>
      <c s="64" r="CD465">
        <v>8.0</v>
      </c>
      <c s="64" r="CE465">
        <v>24.0</v>
      </c>
      <c s="64" r="CF465">
        <v>32.0</v>
      </c>
      <c s="64" r="CG465">
        <v>0.0</v>
      </c>
      <c s="64" r="CH465">
        <v>72.0</v>
      </c>
      <c s="64" r="CI465">
        <v>504.0</v>
      </c>
      <c s="64" r="CJ465">
        <v>16.0</v>
      </c>
      <c s="64" r="CK465">
        <v>16.0</v>
      </c>
      <c s="64" r="CL465">
        <v>36.0</v>
      </c>
      <c s="64" r="CM465">
        <v>96.0</v>
      </c>
      <c s="64" r="CN465">
        <v>108.0</v>
      </c>
      <c s="64" r="CO465">
        <v>196.0</v>
      </c>
      <c s="64" r="CP465">
        <v>4.0</v>
      </c>
      <c s="64" r="CQ465">
        <v>32.0</v>
      </c>
      <c s="64" r="CR465">
        <v>424.0</v>
      </c>
      <c s="64" r="CS465">
        <v>0.0</v>
      </c>
      <c s="64" r="CT465">
        <v>8.0</v>
      </c>
      <c s="64" r="CU465">
        <v>8.0</v>
      </c>
      <c s="64" r="CV465">
        <v>20.0</v>
      </c>
      <c s="64" r="CW465">
        <v>24.0</v>
      </c>
      <c s="64" r="CX465">
        <v>36.0</v>
      </c>
      <c s="64" r="CY465">
        <v>292.0</v>
      </c>
      <c s="64" r="CZ465">
        <v>36.0</v>
      </c>
    </row>
    <row customHeight="1" r="466" ht="15.0">
      <c t="s" s="62" r="A466">
        <v>4732</v>
      </c>
      <c t="s" s="62" r="B466">
        <v>4733</v>
      </c>
      <c t="s" s="62" r="C466">
        <v>4734</v>
      </c>
      <c t="s" s="62" r="D466">
        <v>4735</v>
      </c>
      <c t="s" s="62" r="E466">
        <v>4736</v>
      </c>
      <c t="s" s="62" r="F466">
        <v>4737</v>
      </c>
      <c t="s" s="63" r="G466">
        <v>4738</v>
      </c>
      <c t="s" s="62" r="H466">
        <v>4739</v>
      </c>
      <c s="64" r="I466">
        <v>407.0</v>
      </c>
      <c s="64" r="J466">
        <v>361.0</v>
      </c>
      <c s="64" r="K466">
        <v>340.0</v>
      </c>
      <c s="64" r="L466">
        <v>245.0</v>
      </c>
      <c s="64" r="M466">
        <v>162.0</v>
      </c>
      <c s="64" r="N466">
        <v>146.0</v>
      </c>
      <c s="64" r="O466">
        <v>5.57</v>
      </c>
      <c s="64" r="P466">
        <v>95.0</v>
      </c>
      <c s="64" r="Q466">
        <v>57.0</v>
      </c>
      <c s="64" r="R466">
        <v>81.0</v>
      </c>
      <c s="64" r="S466">
        <v>87.0</v>
      </c>
      <c s="64" r="T466">
        <v>58.0</v>
      </c>
      <c s="64" r="U466">
        <v>29.0</v>
      </c>
      <c s="64" r="V466">
        <v>85.0</v>
      </c>
      <c s="64" r="W466">
        <v>61.0</v>
      </c>
      <c s="64" r="X466">
        <v>86.0</v>
      </c>
      <c s="64" r="Y466">
        <v>72.0</v>
      </c>
      <c s="64" r="Z466">
        <v>42.0</v>
      </c>
      <c s="64" r="AA466">
        <v>15.0</v>
      </c>
      <c s="64" r="AB466">
        <v>208.0</v>
      </c>
      <c s="64" r="AC466">
        <v>54.0</v>
      </c>
      <c s="64" r="AD466">
        <v>23.0</v>
      </c>
      <c s="64" r="AE466">
        <v>39.0</v>
      </c>
      <c s="64" r="AF466">
        <v>48.0</v>
      </c>
      <c s="64" r="AG466">
        <v>28.0</v>
      </c>
      <c s="64" r="AH466">
        <v>16.0</v>
      </c>
      <c s="64" r="AI466">
        <v>0.0</v>
      </c>
      <c s="64" r="AJ466">
        <v>65.0</v>
      </c>
      <c s="64" r="AK466">
        <v>113.0</v>
      </c>
      <c s="64" r="AL466">
        <v>30.0</v>
      </c>
      <c s="64" r="AM466">
        <v>199.0</v>
      </c>
      <c s="64" r="AN466">
        <v>41.0</v>
      </c>
      <c s="64" r="AO466">
        <v>34.0</v>
      </c>
      <c s="64" r="AP466">
        <v>42.0</v>
      </c>
      <c s="64" r="AQ466">
        <v>39.0</v>
      </c>
      <c s="64" r="AR466">
        <v>30.0</v>
      </c>
      <c s="64" r="AS466">
        <v>12.0</v>
      </c>
      <c s="64" r="AT466">
        <v>1.0</v>
      </c>
      <c s="64" r="AU466">
        <v>56.0</v>
      </c>
      <c s="64" r="AV466">
        <v>112.0</v>
      </c>
      <c s="64" r="AW466">
        <v>31.0</v>
      </c>
      <c s="64" r="AX466">
        <v>296.0</v>
      </c>
      <c s="64" r="AY466">
        <v>8.0</v>
      </c>
      <c s="64" r="AZ466">
        <v>12.0</v>
      </c>
      <c s="64" r="BA466">
        <v>16.0</v>
      </c>
      <c s="64" r="BB466">
        <v>28.0</v>
      </c>
      <c s="64" r="BC466">
        <v>64.0</v>
      </c>
      <c s="64" r="BD466">
        <v>40.0</v>
      </c>
      <c s="64" r="BE466">
        <v>96.0</v>
      </c>
      <c s="64" r="BF466">
        <v>32.0</v>
      </c>
      <c s="64" r="BG466">
        <v>284.0</v>
      </c>
      <c s="64" r="BH466">
        <v>136.0</v>
      </c>
      <c s="64" r="BI466">
        <v>8.0</v>
      </c>
      <c s="64" r="BJ466">
        <v>8.0</v>
      </c>
      <c s="64" r="BK466">
        <v>16.0</v>
      </c>
      <c s="64" r="BL466">
        <v>12.0</v>
      </c>
      <c s="64" r="BM466">
        <v>12.0</v>
      </c>
      <c s="64" r="BN466">
        <v>28.0</v>
      </c>
      <c s="64" r="BO466">
        <v>44.0</v>
      </c>
      <c s="64" r="BP466">
        <v>8.0</v>
      </c>
      <c s="64" r="BQ466">
        <v>160.0</v>
      </c>
      <c s="64" r="BR466">
        <v>0.0</v>
      </c>
      <c s="64" r="BS466">
        <v>4.0</v>
      </c>
      <c s="64" r="BT466">
        <v>0.0</v>
      </c>
      <c s="64" r="BU466">
        <v>16.0</v>
      </c>
      <c s="64" r="BV466">
        <v>52.0</v>
      </c>
      <c s="64" r="BW466">
        <v>12.0</v>
      </c>
      <c s="64" r="BX466">
        <v>52.0</v>
      </c>
      <c s="64" r="BY466">
        <v>24.0</v>
      </c>
      <c s="64" r="BZ466">
        <v>40.0</v>
      </c>
      <c s="64" r="CA466">
        <v>4.0</v>
      </c>
      <c s="64" r="CB466">
        <v>0.0</v>
      </c>
      <c s="64" r="CC466">
        <v>0.0</v>
      </c>
      <c s="64" r="CD466">
        <v>0.0</v>
      </c>
      <c s="64" r="CE466">
        <v>4.0</v>
      </c>
      <c s="64" r="CF466">
        <v>12.0</v>
      </c>
      <c s="64" r="CG466">
        <v>0.0</v>
      </c>
      <c s="64" r="CH466">
        <v>20.0</v>
      </c>
      <c s="64" r="CI466">
        <v>140.0</v>
      </c>
      <c s="64" r="CJ466">
        <v>4.0</v>
      </c>
      <c s="64" r="CK466">
        <v>4.0</v>
      </c>
      <c s="64" r="CL466">
        <v>16.0</v>
      </c>
      <c s="64" r="CM466">
        <v>28.0</v>
      </c>
      <c s="64" r="CN466">
        <v>52.0</v>
      </c>
      <c s="64" r="CO466">
        <v>28.0</v>
      </c>
      <c s="64" r="CP466">
        <v>4.0</v>
      </c>
      <c s="64" r="CQ466">
        <v>4.0</v>
      </c>
      <c s="64" r="CR466">
        <v>116.0</v>
      </c>
      <c s="64" r="CS466">
        <v>0.0</v>
      </c>
      <c s="64" r="CT466">
        <v>8.0</v>
      </c>
      <c s="64" r="CU466">
        <v>0.0</v>
      </c>
      <c s="64" r="CV466">
        <v>0.0</v>
      </c>
      <c s="64" r="CW466">
        <v>8.0</v>
      </c>
      <c s="64" r="CX466">
        <v>0.0</v>
      </c>
      <c s="64" r="CY466">
        <v>92.0</v>
      </c>
      <c s="64" r="CZ466">
        <v>8.0</v>
      </c>
    </row>
    <row customHeight="1" r="467" ht="15.0">
      <c t="s" s="62" r="A467">
        <v>4740</v>
      </c>
      <c t="s" s="62" r="B467">
        <v>4741</v>
      </c>
      <c t="s" s="62" r="C467">
        <v>4742</v>
      </c>
      <c t="s" s="62" r="D467">
        <v>4743</v>
      </c>
      <c t="s" s="62" r="E467">
        <v>4744</v>
      </c>
      <c t="s" s="62" r="F467">
        <v>4745</v>
      </c>
      <c t="s" s="63" r="G467">
        <v>4746</v>
      </c>
      <c t="s" s="62" r="H467">
        <v>4747</v>
      </c>
      <c s="64" r="I467">
        <v>2834.0</v>
      </c>
      <c s="64" r="J467">
        <v>2080.0</v>
      </c>
      <c s="64" r="K467">
        <v>1886.0</v>
      </c>
      <c s="64" r="L467">
        <v>1757.0</v>
      </c>
      <c s="64" r="M467">
        <v>1655.0</v>
      </c>
      <c s="64" r="N467">
        <v>1640.0</v>
      </c>
      <c s="64" r="O467">
        <v>33.8699999999999</v>
      </c>
      <c s="64" r="P467">
        <v>622.47152</v>
      </c>
      <c s="64" r="Q467">
        <v>497.227806999999</v>
      </c>
      <c s="64" r="R467">
        <v>625.365681999999</v>
      </c>
      <c s="64" r="S467">
        <v>506.056764999999</v>
      </c>
      <c s="64" r="T467">
        <v>301.547063999999</v>
      </c>
      <c s="64" r="U467">
        <v>281.331162</v>
      </c>
      <c s="64" r="V467">
        <v>434.0</v>
      </c>
      <c s="64" r="W467">
        <v>367.0</v>
      </c>
      <c s="64" r="X467">
        <v>451.0</v>
      </c>
      <c s="64" r="Y467">
        <v>360.0</v>
      </c>
      <c s="64" r="Z467">
        <v>288.0</v>
      </c>
      <c s="64" r="AA467">
        <v>180.0</v>
      </c>
      <c s="64" r="AB467">
        <v>1385.777383</v>
      </c>
      <c s="64" r="AC467">
        <v>311.17133</v>
      </c>
      <c s="64" r="AD467">
        <v>245.724877999999</v>
      </c>
      <c s="64" r="AE467">
        <v>331.151712999999</v>
      </c>
      <c s="64" r="AF467">
        <v>246.884989999999</v>
      </c>
      <c s="64" r="AG467">
        <v>157.422367</v>
      </c>
      <c s="64" r="AH467">
        <v>88.3488789999999</v>
      </c>
      <c s="64" r="AI467">
        <v>5.07322499999999</v>
      </c>
      <c s="64" r="AJ467">
        <v>385.780999</v>
      </c>
      <c s="64" r="AK467">
        <v>815.568362999999</v>
      </c>
      <c s="64" r="AL467">
        <v>184.428021</v>
      </c>
      <c s="64" r="AM467">
        <v>1448.22261699999</v>
      </c>
      <c s="64" r="AN467">
        <v>311.300189999999</v>
      </c>
      <c s="64" r="AO467">
        <v>251.502928</v>
      </c>
      <c s="64" r="AP467">
        <v>294.213969</v>
      </c>
      <c s="64" r="AQ467">
        <v>259.171775</v>
      </c>
      <c s="64" r="AR467">
        <v>144.124697</v>
      </c>
      <c s="64" r="AS467">
        <v>164.359582999999</v>
      </c>
      <c s="64" r="AT467">
        <v>23.549474</v>
      </c>
      <c s="64" r="AU467">
        <v>375.307446</v>
      </c>
      <c s="64" r="AV467">
        <v>798.349959</v>
      </c>
      <c s="64" r="AW467">
        <v>274.565213</v>
      </c>
      <c s="64" r="AX467">
        <v>2184.996055</v>
      </c>
      <c s="64" r="AY467">
        <v>58.9866469999999</v>
      </c>
      <c s="64" r="AZ467">
        <v>101.046476</v>
      </c>
      <c s="64" r="BA467">
        <v>63.307329</v>
      </c>
      <c s="64" r="BB467">
        <v>228.632836999999</v>
      </c>
      <c s="64" r="BC467">
        <v>402.899562</v>
      </c>
      <c s="64" r="BD467">
        <v>464.938573</v>
      </c>
      <c s="64" r="BE467">
        <v>565.663464999999</v>
      </c>
      <c s="64" r="BF467">
        <v>299.521165</v>
      </c>
      <c s="64" r="BG467">
        <v>1613.0</v>
      </c>
      <c s="64" r="BH467">
        <v>1030.436341</v>
      </c>
      <c s="64" r="BI467">
        <v>38.4368399999999</v>
      </c>
      <c s="64" r="BJ467">
        <v>84.221591</v>
      </c>
      <c s="64" r="BK467">
        <v>37.9444129999999</v>
      </c>
      <c s="64" r="BL467">
        <v>131.041674</v>
      </c>
      <c s="64" r="BM467">
        <v>76.5293259999999</v>
      </c>
      <c s="64" r="BN467">
        <v>368.066299</v>
      </c>
      <c s="64" r="BO467">
        <v>226.892591</v>
      </c>
      <c s="64" r="BP467">
        <v>67.3036089999999</v>
      </c>
      <c s="64" r="BQ467">
        <v>1154.559713</v>
      </c>
      <c s="64" r="BR467">
        <v>20.5498079999999</v>
      </c>
      <c s="64" r="BS467">
        <v>16.8248849999999</v>
      </c>
      <c s="64" r="BT467">
        <v>25.3629159999999</v>
      </c>
      <c s="64" r="BU467">
        <v>97.5911629999999</v>
      </c>
      <c s="64" r="BV467">
        <v>326.370235999999</v>
      </c>
      <c s="64" r="BW467">
        <v>96.872275</v>
      </c>
      <c s="64" r="BX467">
        <v>338.770873999999</v>
      </c>
      <c s="64" r="BY467">
        <v>232.217556</v>
      </c>
      <c s="64" r="BZ467">
        <v>256.97708</v>
      </c>
      <c s="64" r="CA467">
        <v>3.772736</v>
      </c>
      <c s="64" r="CB467">
        <v>4.242789</v>
      </c>
      <c s="64" r="CC467">
        <v>0.0</v>
      </c>
      <c s="64" r="CD467">
        <v>17.273015</v>
      </c>
      <c s="64" r="CE467">
        <v>46.672432</v>
      </c>
      <c s="64" r="CF467">
        <v>71.7865259999999</v>
      </c>
      <c s="64" r="CG467">
        <v>0.0</v>
      </c>
      <c s="64" r="CH467">
        <v>113.229581999999</v>
      </c>
      <c s="64" r="CI467">
        <v>1186.835786</v>
      </c>
      <c s="64" r="CJ467">
        <v>46.628109</v>
      </c>
      <c s="64" r="CK467">
        <v>71.0963909999999</v>
      </c>
      <c s="64" r="CL467">
        <v>50.4286249999999</v>
      </c>
      <c s="64" r="CM467">
        <v>185.752750999999</v>
      </c>
      <c s="64" r="CN467">
        <v>334.711918</v>
      </c>
      <c s="64" r="CO467">
        <v>371.734720999999</v>
      </c>
      <c s="64" r="CP467">
        <v>0.0</v>
      </c>
      <c s="64" r="CQ467">
        <v>126.483272</v>
      </c>
      <c s="64" r="CR467">
        <v>741.183188999999</v>
      </c>
      <c s="64" r="CS467">
        <v>8.585803</v>
      </c>
      <c s="64" r="CT467">
        <v>25.7072959999999</v>
      </c>
      <c s="64" r="CU467">
        <v>12.878704</v>
      </c>
      <c s="64" r="CV467">
        <v>25.607071</v>
      </c>
      <c s="64" r="CW467">
        <v>21.5152119999999</v>
      </c>
      <c s="64" r="CX467">
        <v>21.417327</v>
      </c>
      <c s="64" r="CY467">
        <v>565.663464999999</v>
      </c>
      <c s="64" r="CZ467">
        <v>59.808311</v>
      </c>
    </row>
    <row customHeight="1" r="468" ht="15.0">
      <c t="s" s="62" r="A468">
        <v>4748</v>
      </c>
      <c t="s" s="62" r="B468">
        <v>4749</v>
      </c>
      <c t="s" s="62" r="C468">
        <v>4750</v>
      </c>
      <c t="s" s="62" r="D468">
        <v>4751</v>
      </c>
      <c t="s" s="62" r="E468">
        <v>4752</v>
      </c>
      <c t="s" s="62" r="F468">
        <v>4753</v>
      </c>
      <c t="s" s="63" r="G468">
        <v>4754</v>
      </c>
      <c t="s" s="62" r="H468">
        <v>4755</v>
      </c>
      <c s="64" r="I468">
        <v>2095.0</v>
      </c>
      <c s="64" r="J468">
        <v>1638.0</v>
      </c>
      <c s="64" r="K468">
        <v>1324.0</v>
      </c>
      <c s="64" r="L468">
        <v>969.0</v>
      </c>
      <c s="64" r="M468">
        <v>789.0</v>
      </c>
      <c s="64" r="N468">
        <v>717.0</v>
      </c>
      <c s="64" r="O468">
        <v>17.7399999999999</v>
      </c>
      <c s="64" r="P468">
        <v>461.424464</v>
      </c>
      <c s="64" r="Q468">
        <v>359.971992</v>
      </c>
      <c s="64" r="R468">
        <v>503.846860999999</v>
      </c>
      <c s="64" r="S468">
        <v>450.828078</v>
      </c>
      <c s="64" r="T468">
        <v>224.487583</v>
      </c>
      <c s="64" r="U468">
        <v>94.441022</v>
      </c>
      <c s="64" r="V468">
        <v>380.0</v>
      </c>
      <c s="64" r="W468">
        <v>313.0</v>
      </c>
      <c s="64" r="X468">
        <v>436.0</v>
      </c>
      <c s="64" r="Y468">
        <v>316.0</v>
      </c>
      <c s="64" r="Z468">
        <v>136.0</v>
      </c>
      <c s="64" r="AA468">
        <v>57.0</v>
      </c>
      <c s="64" r="AB468">
        <v>1063.70329199999</v>
      </c>
      <c s="64" r="AC468">
        <v>248.533426999999</v>
      </c>
      <c s="64" r="AD468">
        <v>198.54228</v>
      </c>
      <c s="64" r="AE468">
        <v>239.900508</v>
      </c>
      <c s="64" r="AF468">
        <v>228.303962</v>
      </c>
      <c s="64" r="AG468">
        <v>107.927332</v>
      </c>
      <c s="64" r="AH468">
        <v>39.532474</v>
      </c>
      <c s="64" r="AI468">
        <v>0.963308</v>
      </c>
      <c s="64" r="AJ468">
        <v>333.811388</v>
      </c>
      <c s="64" r="AK468">
        <v>644.120651999999</v>
      </c>
      <c s="64" r="AL468">
        <v>85.771251</v>
      </c>
      <c s="64" r="AM468">
        <v>1031.296708</v>
      </c>
      <c s="64" r="AN468">
        <v>212.891037</v>
      </c>
      <c s="64" r="AO468">
        <v>161.429711999999</v>
      </c>
      <c s="64" r="AP468">
        <v>263.946352999999</v>
      </c>
      <c s="64" r="AQ468">
        <v>222.524114999999</v>
      </c>
      <c s="64" r="AR468">
        <v>116.560250999999</v>
      </c>
      <c s="64" r="AS468">
        <v>49.128701</v>
      </c>
      <c s="64" r="AT468">
        <v>4.81653899999999</v>
      </c>
      <c s="64" r="AU468">
        <v>288.451440999999</v>
      </c>
      <c s="64" r="AV468">
        <v>635.918094999999</v>
      </c>
      <c s="64" r="AW468">
        <v>106.927172</v>
      </c>
      <c s="64" r="AX468">
        <v>1645.003125</v>
      </c>
      <c s="64" r="AY468">
        <v>19.266157</v>
      </c>
      <c s="64" r="AZ468">
        <v>65.504934</v>
      </c>
      <c s="64" r="BA468">
        <v>188.955747</v>
      </c>
      <c s="64" r="BB468">
        <v>297.036733</v>
      </c>
      <c s="64" r="BC468">
        <v>340.098104999999</v>
      </c>
      <c s="64" r="BD468">
        <v>235.722942999999</v>
      </c>
      <c s="64" r="BE468">
        <v>258.166506</v>
      </c>
      <c s="64" r="BF468">
        <v>240.252</v>
      </c>
      <c s="64" r="BG468">
        <v>1280.0</v>
      </c>
      <c s="64" r="BH468">
        <v>837.988192</v>
      </c>
      <c s="64" r="BI468">
        <v>7.706463</v>
      </c>
      <c s="64" r="BJ468">
        <v>53.9452399999999</v>
      </c>
      <c s="64" r="BK468">
        <v>135.010505999999</v>
      </c>
      <c s="64" r="BL468">
        <v>142.907476</v>
      </c>
      <c s="64" r="BM468">
        <v>84.7710919999999</v>
      </c>
      <c s="64" r="BN468">
        <v>193.337397</v>
      </c>
      <c s="64" r="BO468">
        <v>111.743712</v>
      </c>
      <c s="64" r="BP468">
        <v>108.566306</v>
      </c>
      <c s="64" r="BQ468">
        <v>807.014934</v>
      </c>
      <c s="64" r="BR468">
        <v>11.559694</v>
      </c>
      <c s="64" r="BS468">
        <v>11.559694</v>
      </c>
      <c s="64" r="BT468">
        <v>53.9452399999999</v>
      </c>
      <c s="64" r="BU468">
        <v>154.129257</v>
      </c>
      <c s="64" r="BV468">
        <v>255.327012999999</v>
      </c>
      <c s="64" r="BW468">
        <v>42.3855459999999</v>
      </c>
      <c s="64" r="BX468">
        <v>146.422794</v>
      </c>
      <c s="64" r="BY468">
        <v>131.685694</v>
      </c>
      <c s="64" r="BZ468">
        <v>225.5149</v>
      </c>
      <c s="64" r="CA468">
        <v>0.0</v>
      </c>
      <c s="64" r="CB468">
        <v>3.853231</v>
      </c>
      <c s="64" r="CC468">
        <v>0.0</v>
      </c>
      <c s="64" r="CD468">
        <v>19.60407</v>
      </c>
      <c s="64" r="CE468">
        <v>43.061371</v>
      </c>
      <c s="64" r="CF468">
        <v>31.501677</v>
      </c>
      <c s="64" r="CG468">
        <v>0.0</v>
      </c>
      <c s="64" r="CH468">
        <v>127.49455</v>
      </c>
      <c s="64" r="CI468">
        <v>1003.33923</v>
      </c>
      <c s="64" r="CJ468">
        <v>15.412926</v>
      </c>
      <c s="64" r="CK468">
        <v>53.9452399999999</v>
      </c>
      <c s="64" r="CL468">
        <v>165.836357999999</v>
      </c>
      <c s="64" r="CM468">
        <v>242.75358</v>
      </c>
      <c s="64" r="CN468">
        <v>281.623807</v>
      </c>
      <c s="64" r="CO468">
        <v>173.395413999999</v>
      </c>
      <c s="64" r="CP468">
        <v>0.0</v>
      </c>
      <c s="64" r="CQ468">
        <v>70.371904</v>
      </c>
      <c s="64" r="CR468">
        <v>416.148995</v>
      </c>
      <c s="64" r="CS468">
        <v>3.853231</v>
      </c>
      <c s="64" r="CT468">
        <v>7.706463</v>
      </c>
      <c s="64" r="CU468">
        <v>23.119389</v>
      </c>
      <c s="64" r="CV468">
        <v>34.6790829999999</v>
      </c>
      <c s="64" r="CW468">
        <v>15.412926</v>
      </c>
      <c s="64" r="CX468">
        <v>30.825851</v>
      </c>
      <c s="64" r="CY468">
        <v>258.166506</v>
      </c>
      <c s="64" r="CZ468">
        <v>42.3855459999999</v>
      </c>
    </row>
    <row customHeight="1" r="469" ht="15.0">
      <c t="s" s="62" r="A469">
        <v>4756</v>
      </c>
      <c t="s" s="62" r="B469">
        <v>4757</v>
      </c>
      <c t="s" s="62" r="C469">
        <v>4758</v>
      </c>
      <c t="s" s="62" r="D469">
        <v>4759</v>
      </c>
      <c t="s" s="62" r="E469">
        <v>4760</v>
      </c>
      <c t="s" s="62" r="F469">
        <v>4761</v>
      </c>
      <c t="s" s="63" r="G469">
        <v>4762</v>
      </c>
      <c t="s" s="62" r="H469">
        <v>4763</v>
      </c>
      <c s="64" r="I469">
        <v>331.0</v>
      </c>
      <c s="64" r="J469">
        <v>353.0</v>
      </c>
      <c s="64" r="K469">
        <v>293.0</v>
      </c>
      <c s="64" r="L469">
        <v>364.0</v>
      </c>
      <c s="64" r="M469">
        <v>362.0</v>
      </c>
      <c s="64" r="N469">
        <v>356.0</v>
      </c>
      <c s="64" r="O469">
        <v>2.47</v>
      </c>
      <c s="64" r="P469">
        <v>60.364742</v>
      </c>
      <c s="64" r="Q469">
        <v>41.24924</v>
      </c>
      <c s="64" r="R469">
        <v>70.425532</v>
      </c>
      <c s="64" r="S469">
        <v>81.492401</v>
      </c>
      <c s="64" r="T469">
        <v>35.212766</v>
      </c>
      <c s="64" r="U469">
        <v>42.255319</v>
      </c>
      <c s="64" r="V469">
        <v>78.0</v>
      </c>
      <c s="64" r="W469">
        <v>57.0</v>
      </c>
      <c s="64" r="X469">
        <v>78.0</v>
      </c>
      <c s="64" r="Y469">
        <v>52.0</v>
      </c>
      <c s="64" r="Z469">
        <v>63.0</v>
      </c>
      <c s="64" r="AA469">
        <v>25.0</v>
      </c>
      <c s="64" r="AB469">
        <v>164.99696</v>
      </c>
      <c s="64" r="AC469">
        <v>28.170213</v>
      </c>
      <c s="64" r="AD469">
        <v>27.164134</v>
      </c>
      <c s="64" r="AE469">
        <v>35.212766</v>
      </c>
      <c s="64" r="AF469">
        <v>37.224924</v>
      </c>
      <c s="64" r="AG469">
        <v>17.1033429999999</v>
      </c>
      <c s="64" r="AH469">
        <v>19.1155019999999</v>
      </c>
      <c s="64" r="AI469">
        <v>1.00607899999999</v>
      </c>
      <c s="64" r="AJ469">
        <v>43.261398</v>
      </c>
      <c s="64" r="AK469">
        <v>93.5653499999999</v>
      </c>
      <c s="64" r="AL469">
        <v>28.170213</v>
      </c>
      <c s="64" r="AM469">
        <v>166.00304</v>
      </c>
      <c s="64" r="AN469">
        <v>32.194529</v>
      </c>
      <c s="64" r="AO469">
        <v>14.085106</v>
      </c>
      <c s="64" r="AP469">
        <v>35.212766</v>
      </c>
      <c s="64" r="AQ469">
        <v>44.267477</v>
      </c>
      <c s="64" r="AR469">
        <v>18.1094219999999</v>
      </c>
      <c s="64" r="AS469">
        <v>22.1337389999999</v>
      </c>
      <c s="64" r="AT469">
        <v>0.0</v>
      </c>
      <c s="64" r="AU469">
        <v>39.237082</v>
      </c>
      <c s="64" r="AV469">
        <v>91.5531909999999</v>
      </c>
      <c s="64" r="AW469">
        <v>35.212766</v>
      </c>
      <c s="64" r="AX469">
        <v>253.531915</v>
      </c>
      <c s="64" r="AY469">
        <v>8.04863199999999</v>
      </c>
      <c s="64" r="AZ469">
        <v>12.072948</v>
      </c>
      <c s="64" r="BA469">
        <v>8.04863199999999</v>
      </c>
      <c s="64" r="BB469">
        <v>48.2917929999999</v>
      </c>
      <c s="64" r="BC469">
        <v>36.218845</v>
      </c>
      <c s="64" r="BD469">
        <v>28.170213</v>
      </c>
      <c s="64" r="BE469">
        <v>68.413374</v>
      </c>
      <c s="64" r="BF469">
        <v>44.267477</v>
      </c>
      <c s="64" r="BG469">
        <v>248.0</v>
      </c>
      <c s="64" r="BH469">
        <v>124.753799</v>
      </c>
      <c s="64" r="BI469">
        <v>4.02431599999999</v>
      </c>
      <c s="64" r="BJ469">
        <v>8.04863199999999</v>
      </c>
      <c s="64" r="BK469">
        <v>8.04863199999999</v>
      </c>
      <c s="64" r="BL469">
        <v>20.1215809999999</v>
      </c>
      <c s="64" r="BM469">
        <v>0.0</v>
      </c>
      <c s="64" r="BN469">
        <v>24.145897</v>
      </c>
      <c s="64" r="BO469">
        <v>40.243161</v>
      </c>
      <c s="64" r="BP469">
        <v>20.1215809999999</v>
      </c>
      <c s="64" r="BQ469">
        <v>128.778116</v>
      </c>
      <c s="64" r="BR469">
        <v>4.02431599999999</v>
      </c>
      <c s="64" r="BS469">
        <v>4.02431599999999</v>
      </c>
      <c s="64" r="BT469">
        <v>0.0</v>
      </c>
      <c s="64" r="BU469">
        <v>28.170213</v>
      </c>
      <c s="64" r="BV469">
        <v>36.218845</v>
      </c>
      <c s="64" r="BW469">
        <v>4.02431599999999</v>
      </c>
      <c s="64" r="BX469">
        <v>28.170213</v>
      </c>
      <c s="64" r="BY469">
        <v>24.145897</v>
      </c>
      <c s="64" r="BZ469">
        <v>32.194529</v>
      </c>
      <c s="64" r="CA469">
        <v>0.0</v>
      </c>
      <c s="64" r="CB469">
        <v>0.0</v>
      </c>
      <c s="64" r="CC469">
        <v>0.0</v>
      </c>
      <c s="64" r="CD469">
        <v>0.0</v>
      </c>
      <c s="64" r="CE469">
        <v>0.0</v>
      </c>
      <c s="64" r="CF469">
        <v>8.04863199999999</v>
      </c>
      <c s="64" r="CG469">
        <v>0.0</v>
      </c>
      <c s="64" r="CH469">
        <v>24.145897</v>
      </c>
      <c s="64" r="CI469">
        <v>128.778116</v>
      </c>
      <c s="64" r="CJ469">
        <v>8.04863199999999</v>
      </c>
      <c s="64" r="CK469">
        <v>4.02431599999999</v>
      </c>
      <c s="64" r="CL469">
        <v>8.04863199999999</v>
      </c>
      <c s="64" r="CM469">
        <v>44.267477</v>
      </c>
      <c s="64" r="CN469">
        <v>32.194529</v>
      </c>
      <c s="64" r="CO469">
        <v>20.1215809999999</v>
      </c>
      <c s="64" r="CP469">
        <v>0.0</v>
      </c>
      <c s="64" r="CQ469">
        <v>12.072948</v>
      </c>
      <c s="64" r="CR469">
        <v>92.5592709999999</v>
      </c>
      <c s="64" r="CS469">
        <v>0.0</v>
      </c>
      <c s="64" r="CT469">
        <v>8.04863199999999</v>
      </c>
      <c s="64" r="CU469">
        <v>0.0</v>
      </c>
      <c s="64" r="CV469">
        <v>4.02431599999999</v>
      </c>
      <c s="64" r="CW469">
        <v>4.02431599999999</v>
      </c>
      <c s="64" r="CX469">
        <v>0.0</v>
      </c>
      <c s="64" r="CY469">
        <v>68.413374</v>
      </c>
      <c s="64" r="CZ469">
        <v>8.04863199999999</v>
      </c>
    </row>
    <row customHeight="1" r="470" ht="15.0">
      <c t="s" s="62" r="A470">
        <v>4764</v>
      </c>
      <c t="s" s="62" r="B470">
        <v>4765</v>
      </c>
      <c t="s" s="62" r="C470">
        <v>4766</v>
      </c>
      <c t="s" s="62" r="D470">
        <v>4767</v>
      </c>
      <c t="s" s="62" r="E470">
        <v>4768</v>
      </c>
      <c t="s" s="62" r="F470">
        <v>4769</v>
      </c>
      <c t="s" s="63" r="G470">
        <v>4770</v>
      </c>
      <c t="s" s="62" r="H470">
        <v>4771</v>
      </c>
      <c s="64" r="I470">
        <v>714.0</v>
      </c>
      <c s="64" r="J470">
        <v>767.0</v>
      </c>
      <c s="64" r="K470">
        <v>799.0</v>
      </c>
      <c s="64" r="L470">
        <v>753.0</v>
      </c>
      <c s="64" r="M470">
        <v>710.0</v>
      </c>
      <c s="64" r="N470">
        <v>634.0</v>
      </c>
      <c s="64" r="O470">
        <v>15.77</v>
      </c>
      <c s="64" r="P470">
        <v>142.597734</v>
      </c>
      <c s="64" r="Q470">
        <v>94.053824</v>
      </c>
      <c s="64" r="R470">
        <v>156.756373999999</v>
      </c>
      <c s="64" r="S470">
        <v>162.824363</v>
      </c>
      <c s="64" r="T470">
        <v>117.314448</v>
      </c>
      <c s="64" r="U470">
        <v>40.4532579999999</v>
      </c>
      <c s="64" r="V470">
        <v>126.0</v>
      </c>
      <c s="64" r="W470">
        <v>165.0</v>
      </c>
      <c s="64" r="X470">
        <v>158.0</v>
      </c>
      <c s="64" r="Y470">
        <v>147.0</v>
      </c>
      <c s="64" r="Z470">
        <v>115.0</v>
      </c>
      <c s="64" r="AA470">
        <v>56.0</v>
      </c>
      <c s="64" r="AB470">
        <v>341.830028</v>
      </c>
      <c s="64" r="AC470">
        <v>61.6912179999999</v>
      </c>
      <c s="64" r="AD470">
        <v>46.5212459999999</v>
      </c>
      <c s="64" r="AE470">
        <v>80.9065159999999</v>
      </c>
      <c s="64" r="AF470">
        <v>77.872521</v>
      </c>
      <c s="64" r="AG470">
        <v>61.6912179999999</v>
      </c>
      <c s="64" r="AH470">
        <v>13.147309</v>
      </c>
      <c s="64" r="AI470">
        <v>0.0</v>
      </c>
      <c s="64" r="AJ470">
        <v>71.804533</v>
      </c>
      <c s="64" r="AK470">
        <v>220.470255</v>
      </c>
      <c s="64" r="AL470">
        <v>49.555241</v>
      </c>
      <c s="64" r="AM470">
        <v>372.169971999999</v>
      </c>
      <c s="64" r="AN470">
        <v>80.9065159999999</v>
      </c>
      <c s="64" r="AO470">
        <v>47.532578</v>
      </c>
      <c s="64" r="AP470">
        <v>75.8498579999999</v>
      </c>
      <c s="64" r="AQ470">
        <v>84.951841</v>
      </c>
      <c s="64" r="AR470">
        <v>55.623229</v>
      </c>
      <c s="64" r="AS470">
        <v>26.294618</v>
      </c>
      <c s="64" r="AT470">
        <v>1.011331</v>
      </c>
      <c s="64" r="AU470">
        <v>101.133144</v>
      </c>
      <c s="64" r="AV470">
        <v>205.300283</v>
      </c>
      <c s="64" r="AW470">
        <v>65.7365439999999</v>
      </c>
      <c s="64" r="AX470">
        <v>578.481585999999</v>
      </c>
      <c s="64" r="AY470">
        <v>32.362606</v>
      </c>
      <c s="64" r="AZ470">
        <v>32.362606</v>
      </c>
      <c s="64" r="BA470">
        <v>8.090652</v>
      </c>
      <c s="64" r="BB470">
        <v>32.362606</v>
      </c>
      <c s="64" r="BC470">
        <v>80.9065159999999</v>
      </c>
      <c s="64" r="BD470">
        <v>145.631728</v>
      </c>
      <c s="64" r="BE470">
        <v>149.677054</v>
      </c>
      <c s="64" r="BF470">
        <v>97.0878189999999</v>
      </c>
      <c s="64" r="BG470">
        <v>672.0</v>
      </c>
      <c s="64" r="BH470">
        <v>307.444758999999</v>
      </c>
      <c s="64" r="BI470">
        <v>20.2266289999999</v>
      </c>
      <c s="64" r="BJ470">
        <v>24.2719549999999</v>
      </c>
      <c s="64" r="BK470">
        <v>4.045326</v>
      </c>
      <c s="64" r="BL470">
        <v>20.2266289999999</v>
      </c>
      <c s="64" r="BM470">
        <v>24.2719549999999</v>
      </c>
      <c s="64" r="BN470">
        <v>109.223795999999</v>
      </c>
      <c s="64" r="BO470">
        <v>76.8611899999999</v>
      </c>
      <c s="64" r="BP470">
        <v>28.31728</v>
      </c>
      <c s="64" r="BQ470">
        <v>271.036827</v>
      </c>
      <c s="64" r="BR470">
        <v>12.135977</v>
      </c>
      <c s="64" r="BS470">
        <v>8.090652</v>
      </c>
      <c s="64" r="BT470">
        <v>4.045326</v>
      </c>
      <c s="64" r="BU470">
        <v>12.135977</v>
      </c>
      <c s="64" r="BV470">
        <v>56.6345609999999</v>
      </c>
      <c s="64" r="BW470">
        <v>36.407932</v>
      </c>
      <c s="64" r="BX470">
        <v>72.815864</v>
      </c>
      <c s="64" r="BY470">
        <v>68.770538</v>
      </c>
      <c s="64" r="BZ470">
        <v>68.770538</v>
      </c>
      <c s="64" r="CA470">
        <v>0.0</v>
      </c>
      <c s="64" r="CB470">
        <v>0.0</v>
      </c>
      <c s="64" r="CC470">
        <v>0.0</v>
      </c>
      <c s="64" r="CD470">
        <v>0.0</v>
      </c>
      <c s="64" r="CE470">
        <v>12.135977</v>
      </c>
      <c s="64" r="CF470">
        <v>28.31728</v>
      </c>
      <c s="64" r="CG470">
        <v>0.0</v>
      </c>
      <c s="64" r="CH470">
        <v>28.31728</v>
      </c>
      <c s="64" r="CI470">
        <v>271.036827</v>
      </c>
      <c s="64" r="CJ470">
        <v>24.2719549999999</v>
      </c>
      <c s="64" r="CK470">
        <v>16.181303</v>
      </c>
      <c s="64" r="CL470">
        <v>8.090652</v>
      </c>
      <c s="64" r="CM470">
        <v>28.31728</v>
      </c>
      <c s="64" r="CN470">
        <v>56.6345609999999</v>
      </c>
      <c s="64" r="CO470">
        <v>93.0424929999999</v>
      </c>
      <c s="64" r="CP470">
        <v>0.0</v>
      </c>
      <c s="64" r="CQ470">
        <v>44.498584</v>
      </c>
      <c s="64" r="CR470">
        <v>238.674220999999</v>
      </c>
      <c s="64" r="CS470">
        <v>8.090652</v>
      </c>
      <c s="64" r="CT470">
        <v>16.181303</v>
      </c>
      <c s="64" r="CU470">
        <v>0.0</v>
      </c>
      <c s="64" r="CV470">
        <v>4.045326</v>
      </c>
      <c s="64" r="CW470">
        <v>12.135977</v>
      </c>
      <c s="64" r="CX470">
        <v>24.2719549999999</v>
      </c>
      <c s="64" r="CY470">
        <v>149.677054</v>
      </c>
      <c s="64" r="CZ470">
        <v>24.2719549999999</v>
      </c>
    </row>
    <row customHeight="1" r="471" ht="15.0">
      <c t="s" s="62" r="A471">
        <v>4772</v>
      </c>
      <c t="s" s="62" r="B471">
        <v>4773</v>
      </c>
      <c t="s" s="62" r="C471">
        <v>4774</v>
      </c>
      <c t="s" s="62" r="D471">
        <v>4775</v>
      </c>
      <c t="s" s="62" r="E471">
        <v>4776</v>
      </c>
      <c t="s" s="62" r="F471">
        <v>4777</v>
      </c>
      <c t="s" s="63" r="G471">
        <v>4778</v>
      </c>
      <c t="s" s="62" r="H471">
        <v>4779</v>
      </c>
      <c s="64" r="I471">
        <v>707.0</v>
      </c>
      <c s="64" r="J471">
        <v>761.0</v>
      </c>
      <c s="64" r="K471">
        <v>738.0</v>
      </c>
      <c s="64" r="L471">
        <v>712.0</v>
      </c>
      <c s="64" r="M471">
        <v>335.0</v>
      </c>
      <c s="64" r="N471">
        <v>338.0</v>
      </c>
      <c s="64" r="O471">
        <v>2.36</v>
      </c>
      <c s="64" r="P471">
        <v>93.858586</v>
      </c>
      <c s="64" r="Q471">
        <v>88.757576</v>
      </c>
      <c s="64" r="R471">
        <v>133.646465</v>
      </c>
      <c s="64" r="S471">
        <v>180.575758</v>
      </c>
      <c s="64" r="T471">
        <v>119.363636</v>
      </c>
      <c s="64" r="U471">
        <v>90.7979799999999</v>
      </c>
      <c s="64" r="V471">
        <v>155.0</v>
      </c>
      <c s="64" r="W471">
        <v>143.0</v>
      </c>
      <c s="64" r="X471">
        <v>197.0</v>
      </c>
      <c s="64" r="Y471">
        <v>112.0</v>
      </c>
      <c s="64" r="Z471">
        <v>104.0</v>
      </c>
      <c s="64" r="AA471">
        <v>50.0</v>
      </c>
      <c s="64" r="AB471">
        <v>352.989898999999</v>
      </c>
      <c s="64" r="AC471">
        <v>52.030303</v>
      </c>
      <c s="64" r="AD471">
        <v>47.9494949999999</v>
      </c>
      <c s="64" r="AE471">
        <v>76.515152</v>
      </c>
      <c s="64" r="AF471">
        <v>87.737374</v>
      </c>
      <c s="64" r="AG471">
        <v>53.050505</v>
      </c>
      <c s="64" r="AH471">
        <v>34.686869</v>
      </c>
      <c s="64" r="AI471">
        <v>1.020202</v>
      </c>
      <c s="64" r="AJ471">
        <v>71.414141</v>
      </c>
      <c s="64" r="AK471">
        <v>216.282827999999</v>
      </c>
      <c s="64" r="AL471">
        <v>65.292929</v>
      </c>
      <c s="64" r="AM471">
        <v>354.010101</v>
      </c>
      <c s="64" r="AN471">
        <v>41.8282829999999</v>
      </c>
      <c s="64" r="AO471">
        <v>40.808081</v>
      </c>
      <c s="64" r="AP471">
        <v>57.1313129999999</v>
      </c>
      <c s="64" r="AQ471">
        <v>92.838384</v>
      </c>
      <c s="64" r="AR471">
        <v>66.3131309999999</v>
      </c>
      <c s="64" r="AS471">
        <v>54.0707069999999</v>
      </c>
      <c s="64" r="AT471">
        <v>1.020202</v>
      </c>
      <c s="64" r="AU471">
        <v>55.090909</v>
      </c>
      <c s="64" r="AV471">
        <v>209.141414</v>
      </c>
      <c s="64" r="AW471">
        <v>89.7777779999999</v>
      </c>
      <c s="64" r="AX471">
        <v>599.878787999999</v>
      </c>
      <c s="64" r="AY471">
        <v>8.161616</v>
      </c>
      <c s="64" r="AZ471">
        <v>24.484848</v>
      </c>
      <c s="64" r="BA471">
        <v>28.565657</v>
      </c>
      <c s="64" r="BB471">
        <v>73.4545449999999</v>
      </c>
      <c s="64" r="BC471">
        <v>110.181818</v>
      </c>
      <c s="64" r="BD471">
        <v>69.373737</v>
      </c>
      <c s="64" r="BE471">
        <v>208.121212</v>
      </c>
      <c s="64" r="BF471">
        <v>77.5353539999999</v>
      </c>
      <c s="64" r="BG471">
        <v>621.0</v>
      </c>
      <c s="64" r="BH471">
        <v>277.494949</v>
      </c>
      <c s="64" r="BI471">
        <v>8.161616</v>
      </c>
      <c s="64" r="BJ471">
        <v>24.484848</v>
      </c>
      <c s="64" r="BK471">
        <v>20.4040399999999</v>
      </c>
      <c s="64" r="BL471">
        <v>53.050505</v>
      </c>
      <c s="64" r="BM471">
        <v>4.080808</v>
      </c>
      <c s="64" r="BN471">
        <v>48.9696969999999</v>
      </c>
      <c s="64" r="BO471">
        <v>89.7777779999999</v>
      </c>
      <c s="64" r="BP471">
        <v>28.565657</v>
      </c>
      <c s="64" r="BQ471">
        <v>322.383838</v>
      </c>
      <c s="64" r="BR471">
        <v>0.0</v>
      </c>
      <c s="64" r="BS471">
        <v>0.0</v>
      </c>
      <c s="64" r="BT471">
        <v>8.161616</v>
      </c>
      <c s="64" r="BU471">
        <v>20.4040399999999</v>
      </c>
      <c s="64" r="BV471">
        <v>106.10101</v>
      </c>
      <c s="64" r="BW471">
        <v>20.4040399999999</v>
      </c>
      <c s="64" r="BX471">
        <v>118.343434</v>
      </c>
      <c s="64" r="BY471">
        <v>48.9696969999999</v>
      </c>
      <c s="64" r="BZ471">
        <v>48.9696969999999</v>
      </c>
      <c s="64" r="CA471">
        <v>0.0</v>
      </c>
      <c s="64" r="CB471">
        <v>0.0</v>
      </c>
      <c s="64" r="CC471">
        <v>0.0</v>
      </c>
      <c s="64" r="CD471">
        <v>4.080808</v>
      </c>
      <c s="64" r="CE471">
        <v>12.242424</v>
      </c>
      <c s="64" r="CF471">
        <v>4.080808</v>
      </c>
      <c s="64" r="CG471">
        <v>0.0</v>
      </c>
      <c s="64" r="CH471">
        <v>28.565657</v>
      </c>
      <c s="64" r="CI471">
        <v>297.89899</v>
      </c>
      <c s="64" r="CJ471">
        <v>8.161616</v>
      </c>
      <c s="64" r="CK471">
        <v>24.484848</v>
      </c>
      <c s="64" r="CL471">
        <v>24.484848</v>
      </c>
      <c s="64" r="CM471">
        <v>69.373737</v>
      </c>
      <c s="64" r="CN471">
        <v>81.616162</v>
      </c>
      <c s="64" r="CO471">
        <v>57.1313129999999</v>
      </c>
      <c s="64" r="CP471">
        <v>4.080808</v>
      </c>
      <c s="64" r="CQ471">
        <v>28.565657</v>
      </c>
      <c s="64" r="CR471">
        <v>253.010100999999</v>
      </c>
      <c s="64" r="CS471">
        <v>0.0</v>
      </c>
      <c s="64" r="CT471">
        <v>0.0</v>
      </c>
      <c s="64" r="CU471">
        <v>4.080808</v>
      </c>
      <c s="64" r="CV471">
        <v>0.0</v>
      </c>
      <c s="64" r="CW471">
        <v>16.323232</v>
      </c>
      <c s="64" r="CX471">
        <v>8.161616</v>
      </c>
      <c s="64" r="CY471">
        <v>204.040404</v>
      </c>
      <c s="64" r="CZ471">
        <v>20.4040399999999</v>
      </c>
    </row>
    <row customHeight="1" r="472" ht="15.0">
      <c t="s" s="62" r="A472">
        <v>4780</v>
      </c>
      <c t="s" s="62" r="B472">
        <v>4781</v>
      </c>
      <c t="s" s="62" r="C472">
        <v>4782</v>
      </c>
      <c t="s" s="62" r="D472">
        <v>4783</v>
      </c>
      <c t="s" s="62" r="E472">
        <v>4784</v>
      </c>
      <c t="s" s="62" r="F472">
        <v>4785</v>
      </c>
      <c t="s" s="63" r="G472">
        <v>4786</v>
      </c>
      <c t="s" s="62" r="H472">
        <v>4787</v>
      </c>
      <c s="64" r="I472">
        <v>3053.0</v>
      </c>
      <c s="64" r="J472">
        <v>2376.0</v>
      </c>
      <c s="64" r="K472">
        <v>2491.0</v>
      </c>
      <c s="64" r="L472">
        <v>2424.0</v>
      </c>
      <c s="64" r="M472">
        <v>2046.0</v>
      </c>
      <c s="64" r="N472">
        <v>1738.0</v>
      </c>
      <c s="64" r="O472">
        <v>8.83</v>
      </c>
      <c s="64" r="P472">
        <v>542.0</v>
      </c>
      <c s="64" r="Q472">
        <v>506.0</v>
      </c>
      <c s="64" r="R472">
        <v>540.0</v>
      </c>
      <c s="64" r="S472">
        <v>532.0</v>
      </c>
      <c s="64" r="T472">
        <v>544.0</v>
      </c>
      <c s="64" r="U472">
        <v>389.0</v>
      </c>
      <c s="64" r="V472">
        <v>387.0</v>
      </c>
      <c s="64" r="W472">
        <v>458.0</v>
      </c>
      <c s="64" r="X472">
        <v>433.0</v>
      </c>
      <c s="64" r="Y472">
        <v>439.0</v>
      </c>
      <c s="64" r="Z472">
        <v>399.0</v>
      </c>
      <c s="64" r="AA472">
        <v>260.0</v>
      </c>
      <c s="64" r="AB472">
        <v>1427.0</v>
      </c>
      <c s="64" r="AC472">
        <v>293.0</v>
      </c>
      <c s="64" r="AD472">
        <v>241.0</v>
      </c>
      <c s="64" r="AE472">
        <v>243.0</v>
      </c>
      <c s="64" r="AF472">
        <v>263.0</v>
      </c>
      <c s="64" r="AG472">
        <v>249.0</v>
      </c>
      <c s="64" r="AH472">
        <v>129.0</v>
      </c>
      <c s="64" r="AI472">
        <v>9.0</v>
      </c>
      <c s="64" r="AJ472">
        <v>372.0</v>
      </c>
      <c s="64" r="AK472">
        <v>775.0</v>
      </c>
      <c s="64" r="AL472">
        <v>280.0</v>
      </c>
      <c s="64" r="AM472">
        <v>1626.0</v>
      </c>
      <c s="64" r="AN472">
        <v>249.0</v>
      </c>
      <c s="64" r="AO472">
        <v>265.0</v>
      </c>
      <c s="64" r="AP472">
        <v>297.0</v>
      </c>
      <c s="64" r="AQ472">
        <v>269.0</v>
      </c>
      <c s="64" r="AR472">
        <v>295.0</v>
      </c>
      <c s="64" r="AS472">
        <v>211.0</v>
      </c>
      <c s="64" r="AT472">
        <v>40.0</v>
      </c>
      <c s="64" r="AU472">
        <v>325.0</v>
      </c>
      <c s="64" r="AV472">
        <v>876.0</v>
      </c>
      <c s="64" r="AW472">
        <v>425.0</v>
      </c>
      <c s="64" r="AX472">
        <v>2540.0</v>
      </c>
      <c s="64" r="AY472">
        <v>4.0</v>
      </c>
      <c s="64" r="AZ472">
        <v>104.0</v>
      </c>
      <c s="64" r="BA472">
        <v>48.0</v>
      </c>
      <c s="64" r="BB472">
        <v>220.0</v>
      </c>
      <c s="64" r="BC472">
        <v>336.0</v>
      </c>
      <c s="64" r="BD472">
        <v>576.0</v>
      </c>
      <c s="64" r="BE472">
        <v>896.0</v>
      </c>
      <c s="64" r="BF472">
        <v>356.0</v>
      </c>
      <c s="64" r="BG472">
        <v>2036.0</v>
      </c>
      <c s="64" r="BH472">
        <v>1184.0</v>
      </c>
      <c s="64" r="BI472">
        <v>4.0</v>
      </c>
      <c s="64" r="BJ472">
        <v>48.0</v>
      </c>
      <c s="64" r="BK472">
        <v>32.0</v>
      </c>
      <c s="64" r="BL472">
        <v>92.0</v>
      </c>
      <c s="64" r="BM472">
        <v>76.0</v>
      </c>
      <c s="64" r="BN472">
        <v>400.0</v>
      </c>
      <c s="64" r="BO472">
        <v>416.0</v>
      </c>
      <c s="64" r="BP472">
        <v>116.0</v>
      </c>
      <c s="64" r="BQ472">
        <v>1356.0</v>
      </c>
      <c s="64" r="BR472">
        <v>0.0</v>
      </c>
      <c s="64" r="BS472">
        <v>56.0</v>
      </c>
      <c s="64" r="BT472">
        <v>16.0</v>
      </c>
      <c s="64" r="BU472">
        <v>128.0</v>
      </c>
      <c s="64" r="BV472">
        <v>260.0</v>
      </c>
      <c s="64" r="BW472">
        <v>176.0</v>
      </c>
      <c s="64" r="BX472">
        <v>480.0</v>
      </c>
      <c s="64" r="BY472">
        <v>240.0</v>
      </c>
      <c s="64" r="BZ472">
        <v>308.0</v>
      </c>
      <c s="64" r="CA472">
        <v>0.0</v>
      </c>
      <c s="64" r="CB472">
        <v>16.0</v>
      </c>
      <c s="64" r="CC472">
        <v>0.0</v>
      </c>
      <c s="64" r="CD472">
        <v>20.0</v>
      </c>
      <c s="64" r="CE472">
        <v>40.0</v>
      </c>
      <c s="64" r="CF472">
        <v>92.0</v>
      </c>
      <c s="64" r="CG472">
        <v>0.0</v>
      </c>
      <c s="64" r="CH472">
        <v>140.0</v>
      </c>
      <c s="64" r="CI472">
        <v>1108.0</v>
      </c>
      <c s="64" r="CJ472">
        <v>0.0</v>
      </c>
      <c s="64" r="CK472">
        <v>80.0</v>
      </c>
      <c s="64" r="CL472">
        <v>40.0</v>
      </c>
      <c s="64" r="CM472">
        <v>160.0</v>
      </c>
      <c s="64" r="CN472">
        <v>244.0</v>
      </c>
      <c s="64" r="CO472">
        <v>456.0</v>
      </c>
      <c s="64" r="CP472">
        <v>0.0</v>
      </c>
      <c s="64" r="CQ472">
        <v>128.0</v>
      </c>
      <c s="64" r="CR472">
        <v>1124.0</v>
      </c>
      <c s="64" r="CS472">
        <v>4.0</v>
      </c>
      <c s="64" r="CT472">
        <v>8.0</v>
      </c>
      <c s="64" r="CU472">
        <v>8.0</v>
      </c>
      <c s="64" r="CV472">
        <v>40.0</v>
      </c>
      <c s="64" r="CW472">
        <v>52.0</v>
      </c>
      <c s="64" r="CX472">
        <v>28.0</v>
      </c>
      <c s="64" r="CY472">
        <v>896.0</v>
      </c>
      <c s="64" r="CZ472">
        <v>88.0</v>
      </c>
    </row>
    <row customHeight="1" r="473" ht="15.0">
      <c t="s" s="62" r="A473">
        <v>4788</v>
      </c>
      <c t="s" s="62" r="B473">
        <v>4789</v>
      </c>
      <c t="s" s="62" r="C473">
        <v>4790</v>
      </c>
      <c t="s" s="62" r="D473">
        <v>4791</v>
      </c>
      <c t="s" s="62" r="E473">
        <v>4792</v>
      </c>
      <c t="s" s="62" r="F473">
        <v>4793</v>
      </c>
      <c t="s" s="63" r="G473">
        <v>4794</v>
      </c>
      <c t="s" s="62" r="H473">
        <v>4795</v>
      </c>
      <c s="64" r="I473">
        <v>213.0</v>
      </c>
      <c s="64" r="J473">
        <v>193.0</v>
      </c>
      <c s="64" r="K473">
        <v>177.0</v>
      </c>
      <c s="64" r="L473">
        <v>150.0</v>
      </c>
      <c s="64" r="M473">
        <v>130.0</v>
      </c>
      <c s="64" r="N473">
        <v>175.0</v>
      </c>
      <c s="64" r="O473">
        <v>4.8</v>
      </c>
      <c s="64" r="P473">
        <v>48.91866</v>
      </c>
      <c s="64" r="Q473">
        <v>22.421053</v>
      </c>
      <c s="64" r="R473">
        <v>58.090909</v>
      </c>
      <c s="64" r="S473">
        <v>42.803828</v>
      </c>
      <c s="64" r="T473">
        <v>22.421053</v>
      </c>
      <c s="64" r="U473">
        <v>18.344498</v>
      </c>
      <c s="64" r="V473">
        <v>45.0</v>
      </c>
      <c s="64" r="W473">
        <v>21.0</v>
      </c>
      <c s="64" r="X473">
        <v>46.0</v>
      </c>
      <c s="64" r="Y473">
        <v>43.0</v>
      </c>
      <c s="64" r="Z473">
        <v>25.0</v>
      </c>
      <c s="64" r="AA473">
        <v>13.0</v>
      </c>
      <c s="64" r="AB473">
        <v>104.971292</v>
      </c>
      <c s="64" r="AC473">
        <v>28.535885</v>
      </c>
      <c s="64" r="AD473">
        <v>9.172249</v>
      </c>
      <c s="64" r="AE473">
        <v>28.535885</v>
      </c>
      <c s="64" r="AF473">
        <v>20.3827749999999</v>
      </c>
      <c s="64" r="AG473">
        <v>12.229665</v>
      </c>
      <c s="64" r="AH473">
        <v>6.114833</v>
      </c>
      <c s="64" r="AI473">
        <v>0.0</v>
      </c>
      <c s="64" r="AJ473">
        <v>33.631579</v>
      </c>
      <c s="64" r="AK473">
        <v>60.129187</v>
      </c>
      <c s="64" r="AL473">
        <v>11.210526</v>
      </c>
      <c s="64" r="AM473">
        <v>108.028707999999</v>
      </c>
      <c s="64" r="AN473">
        <v>20.3827749999999</v>
      </c>
      <c s="64" r="AO473">
        <v>13.248804</v>
      </c>
      <c s="64" r="AP473">
        <v>29.555024</v>
      </c>
      <c s="64" r="AQ473">
        <v>22.421053</v>
      </c>
      <c s="64" r="AR473">
        <v>10.191388</v>
      </c>
      <c s="64" r="AS473">
        <v>12.229665</v>
      </c>
      <c s="64" r="AT473">
        <v>0.0</v>
      </c>
      <c s="64" r="AU473">
        <v>27.516746</v>
      </c>
      <c s="64" r="AV473">
        <v>63.1866029999999</v>
      </c>
      <c s="64" r="AW473">
        <v>17.3253589999999</v>
      </c>
      <c s="64" r="AX473">
        <v>187.521531</v>
      </c>
      <c s="64" r="AY473">
        <v>4.07655499999999</v>
      </c>
      <c s="64" r="AZ473">
        <v>8.15310999999999</v>
      </c>
      <c s="64" r="BA473">
        <v>0.0</v>
      </c>
      <c s="64" r="BB473">
        <v>16.30622</v>
      </c>
      <c s="64" r="BC473">
        <v>36.6889949999999</v>
      </c>
      <c s="64" r="BD473">
        <v>32.6124399999999</v>
      </c>
      <c s="64" r="BE473">
        <v>52.995215</v>
      </c>
      <c s="64" r="BF473">
        <v>36.6889949999999</v>
      </c>
      <c s="64" r="BG473">
        <v>156.0</v>
      </c>
      <c s="64" r="BH473">
        <v>85.607656</v>
      </c>
      <c s="64" r="BI473">
        <v>0.0</v>
      </c>
      <c s="64" r="BJ473">
        <v>8.15310999999999</v>
      </c>
      <c s="64" r="BK473">
        <v>0.0</v>
      </c>
      <c s="64" r="BL473">
        <v>8.15310999999999</v>
      </c>
      <c s="64" r="BM473">
        <v>8.15310999999999</v>
      </c>
      <c s="64" r="BN473">
        <v>16.30622</v>
      </c>
      <c s="64" r="BO473">
        <v>28.535885</v>
      </c>
      <c s="64" r="BP473">
        <v>16.30622</v>
      </c>
      <c s="64" r="BQ473">
        <v>101.913876</v>
      </c>
      <c s="64" r="BR473">
        <v>4.07655499999999</v>
      </c>
      <c s="64" r="BS473">
        <v>0.0</v>
      </c>
      <c s="64" r="BT473">
        <v>0.0</v>
      </c>
      <c s="64" r="BU473">
        <v>8.15310999999999</v>
      </c>
      <c s="64" r="BV473">
        <v>28.535885</v>
      </c>
      <c s="64" r="BW473">
        <v>16.30622</v>
      </c>
      <c s="64" r="BX473">
        <v>24.45933</v>
      </c>
      <c s="64" r="BY473">
        <v>20.3827749999999</v>
      </c>
      <c s="64" r="BZ473">
        <v>28.535885</v>
      </c>
      <c s="64" r="CA473">
        <v>0.0</v>
      </c>
      <c s="64" r="CB473">
        <v>0.0</v>
      </c>
      <c s="64" r="CC473">
        <v>0.0</v>
      </c>
      <c s="64" r="CD473">
        <v>0.0</v>
      </c>
      <c s="64" r="CE473">
        <v>0.0</v>
      </c>
      <c s="64" r="CF473">
        <v>0.0</v>
      </c>
      <c s="64" r="CG473">
        <v>0.0</v>
      </c>
      <c s="64" r="CH473">
        <v>28.535885</v>
      </c>
      <c s="64" r="CI473">
        <v>81.5310999999999</v>
      </c>
      <c s="64" r="CJ473">
        <v>4.07655499999999</v>
      </c>
      <c s="64" r="CK473">
        <v>4.07655499999999</v>
      </c>
      <c s="64" r="CL473">
        <v>0.0</v>
      </c>
      <c s="64" r="CM473">
        <v>12.229665</v>
      </c>
      <c s="64" r="CN473">
        <v>32.6124399999999</v>
      </c>
      <c s="64" r="CO473">
        <v>28.535885</v>
      </c>
      <c s="64" r="CP473">
        <v>0.0</v>
      </c>
      <c s="64" r="CQ473">
        <v>0.0</v>
      </c>
      <c s="64" r="CR473">
        <v>77.4545449999999</v>
      </c>
      <c s="64" r="CS473">
        <v>0.0</v>
      </c>
      <c s="64" r="CT473">
        <v>4.07655499999999</v>
      </c>
      <c s="64" r="CU473">
        <v>0.0</v>
      </c>
      <c s="64" r="CV473">
        <v>4.07655499999999</v>
      </c>
      <c s="64" r="CW473">
        <v>4.07655499999999</v>
      </c>
      <c s="64" r="CX473">
        <v>4.07655499999999</v>
      </c>
      <c s="64" r="CY473">
        <v>52.995215</v>
      </c>
      <c s="64" r="CZ473">
        <v>8.15310999999999</v>
      </c>
    </row>
    <row customHeight="1" r="474" ht="15.0">
      <c t="s" s="62" r="A474">
        <v>4796</v>
      </c>
      <c t="s" s="62" r="B474">
        <v>4797</v>
      </c>
      <c t="s" s="62" r="C474">
        <v>4798</v>
      </c>
      <c t="s" s="62" r="D474">
        <v>4799</v>
      </c>
      <c t="s" s="62" r="E474">
        <v>4800</v>
      </c>
      <c t="s" s="62" r="F474">
        <v>4801</v>
      </c>
      <c t="s" s="63" r="G474">
        <v>4802</v>
      </c>
      <c t="s" s="62" r="H474">
        <v>4803</v>
      </c>
      <c s="64" r="I474">
        <v>1485.0</v>
      </c>
      <c s="64" r="J474">
        <v>1572.0</v>
      </c>
      <c s="64" r="K474">
        <v>1613.0</v>
      </c>
      <c s="64" r="L474">
        <v>1625.0</v>
      </c>
      <c s="64" r="M474">
        <v>1304.0</v>
      </c>
      <c s="64" r="N474">
        <v>1219.0</v>
      </c>
      <c s="64" r="O474">
        <v>18.17</v>
      </c>
      <c s="64" r="P474">
        <v>230.501374</v>
      </c>
      <c s="64" r="Q474">
        <v>195.824175999999</v>
      </c>
      <c s="64" r="R474">
        <v>239.680632</v>
      </c>
      <c s="64" r="S474">
        <v>387.568681</v>
      </c>
      <c s="64" r="T474">
        <v>280.477334999999</v>
      </c>
      <c s="64" r="U474">
        <v>150.947802</v>
      </c>
      <c s="64" r="V474">
        <v>275.0</v>
      </c>
      <c s="64" r="W474">
        <v>280.0</v>
      </c>
      <c s="64" r="X474">
        <v>368.0</v>
      </c>
      <c s="64" r="Y474">
        <v>311.0</v>
      </c>
      <c s="64" r="Z474">
        <v>237.0</v>
      </c>
      <c s="64" r="AA474">
        <v>101.0</v>
      </c>
      <c s="64" r="AB474">
        <v>709.862636999999</v>
      </c>
      <c s="64" r="AC474">
        <v>117.290522</v>
      </c>
      <c s="64" r="AD474">
        <v>98.932005</v>
      </c>
      <c s="64" r="AE474">
        <v>120.350275</v>
      </c>
      <c s="64" r="AF474">
        <v>184.605082</v>
      </c>
      <c s="64" r="AG474">
        <v>134.629121</v>
      </c>
      <c s="64" r="AH474">
        <v>53.0357139999999</v>
      </c>
      <c s="64" r="AI474">
        <v>1.019918</v>
      </c>
      <c s="64" r="AJ474">
        <v>158.087224999999</v>
      </c>
      <c s="64" r="AK474">
        <v>428.365385</v>
      </c>
      <c s="64" r="AL474">
        <v>123.410027</v>
      </c>
      <c s="64" r="AM474">
        <v>775.137363</v>
      </c>
      <c s="64" r="AN474">
        <v>113.210852</v>
      </c>
      <c s="64" r="AO474">
        <v>96.8921699999999</v>
      </c>
      <c s="64" r="AP474">
        <v>119.330357</v>
      </c>
      <c s="64" r="AQ474">
        <v>202.963598999999</v>
      </c>
      <c s="64" r="AR474">
        <v>145.848214</v>
      </c>
      <c s="64" r="AS474">
        <v>85.673077</v>
      </c>
      <c s="64" r="AT474">
        <v>11.219093</v>
      </c>
      <c s="64" r="AU474">
        <v>147.888049</v>
      </c>
      <c s="64" r="AV474">
        <v>455.903159</v>
      </c>
      <c s="64" r="AW474">
        <v>171.346154</v>
      </c>
      <c s="64" r="AX474">
        <v>1244.299451</v>
      </c>
      <c s="64" r="AY474">
        <v>69.3543959999999</v>
      </c>
      <c s="64" r="AZ474">
        <v>48.9560439999999</v>
      </c>
      <c s="64" r="BA474">
        <v>53.0357139999999</v>
      </c>
      <c s="64" r="BB474">
        <v>122.39011</v>
      </c>
      <c s="64" r="BC474">
        <v>208.063187</v>
      </c>
      <c s="64" r="BD474">
        <v>228.461537999999</v>
      </c>
      <c s="64" r="BE474">
        <v>407.967033</v>
      </c>
      <c s="64" r="BF474">
        <v>106.071428999999</v>
      </c>
      <c s="64" r="BG474">
        <v>1288.0</v>
      </c>
      <c s="64" r="BH474">
        <v>591.552197999999</v>
      </c>
      <c s="64" r="BI474">
        <v>48.9560439999999</v>
      </c>
      <c s="64" r="BJ474">
        <v>28.5576919999999</v>
      </c>
      <c s="64" r="BK474">
        <v>28.5576919999999</v>
      </c>
      <c s="64" r="BL474">
        <v>69.3543959999999</v>
      </c>
      <c s="64" r="BM474">
        <v>44.8763739999999</v>
      </c>
      <c s="64" r="BN474">
        <v>155.027472999999</v>
      </c>
      <c s="64" r="BO474">
        <v>175.425824</v>
      </c>
      <c s="64" r="BP474">
        <v>40.796703</v>
      </c>
      <c s="64" r="BQ474">
        <v>652.747253</v>
      </c>
      <c s="64" r="BR474">
        <v>20.3983519999999</v>
      </c>
      <c s="64" r="BS474">
        <v>20.3983519999999</v>
      </c>
      <c s="64" r="BT474">
        <v>24.4780219999999</v>
      </c>
      <c s="64" r="BU474">
        <v>53.0357139999999</v>
      </c>
      <c s="64" r="BV474">
        <v>163.186813</v>
      </c>
      <c s="64" r="BW474">
        <v>73.434066</v>
      </c>
      <c s="64" r="BX474">
        <v>232.541209</v>
      </c>
      <c s="64" r="BY474">
        <v>65.274725</v>
      </c>
      <c s="64" r="BZ474">
        <v>130.549451</v>
      </c>
      <c s="64" r="CA474">
        <v>0.0</v>
      </c>
      <c s="64" r="CB474">
        <v>0.0</v>
      </c>
      <c s="64" r="CC474">
        <v>0.0</v>
      </c>
      <c s="64" r="CD474">
        <v>12.239011</v>
      </c>
      <c s="64" r="CE474">
        <v>16.318681</v>
      </c>
      <c s="64" r="CF474">
        <v>44.8763739999999</v>
      </c>
      <c s="64" r="CG474">
        <v>0.0</v>
      </c>
      <c s="64" r="CH474">
        <v>57.115385</v>
      </c>
      <c s="64" r="CI474">
        <v>558.914835</v>
      </c>
      <c s="64" r="CJ474">
        <v>44.8763739999999</v>
      </c>
      <c s="64" r="CK474">
        <v>44.8763739999999</v>
      </c>
      <c s="64" r="CL474">
        <v>53.0357139999999</v>
      </c>
      <c s="64" r="CM474">
        <v>97.9120879999999</v>
      </c>
      <c s="64" r="CN474">
        <v>138.708790999999</v>
      </c>
      <c s="64" r="CO474">
        <v>159.107143</v>
      </c>
      <c s="64" r="CP474">
        <v>4.07967</v>
      </c>
      <c s="64" r="CQ474">
        <v>16.318681</v>
      </c>
      <c s="64" r="CR474">
        <v>554.835164999999</v>
      </c>
      <c s="64" r="CS474">
        <v>24.4780219999999</v>
      </c>
      <c s="64" r="CT474">
        <v>4.07967</v>
      </c>
      <c s="64" r="CU474">
        <v>0.0</v>
      </c>
      <c s="64" r="CV474">
        <v>12.239011</v>
      </c>
      <c s="64" r="CW474">
        <v>53.0357139999999</v>
      </c>
      <c s="64" r="CX474">
        <v>24.4780219999999</v>
      </c>
      <c s="64" r="CY474">
        <v>403.887362999999</v>
      </c>
      <c s="64" r="CZ474">
        <v>32.637363</v>
      </c>
    </row>
    <row customHeight="1" r="475" ht="15.0">
      <c t="s" s="62" r="A475">
        <v>4804</v>
      </c>
      <c t="s" s="62" r="B475">
        <v>4805</v>
      </c>
      <c t="s" s="62" r="C475">
        <v>4806</v>
      </c>
      <c t="s" s="62" r="D475">
        <v>4807</v>
      </c>
      <c t="s" s="62" r="E475">
        <v>4808</v>
      </c>
      <c t="s" s="62" r="F475">
        <v>4809</v>
      </c>
      <c t="s" s="63" r="G475">
        <v>4810</v>
      </c>
      <c t="s" s="62" r="H475">
        <v>4811</v>
      </c>
      <c s="64" r="I475">
        <v>217.0</v>
      </c>
      <c s="64" r="J475">
        <v>227.0</v>
      </c>
      <c s="64" r="K475">
        <v>224.0</v>
      </c>
      <c s="64" r="L475">
        <v>219.0</v>
      </c>
      <c s="64" r="M475">
        <v>202.0</v>
      </c>
      <c s="64" r="N475">
        <v>240.0</v>
      </c>
      <c s="64" r="O475">
        <v>6.89</v>
      </c>
      <c s="64" r="P475">
        <v>31.420814</v>
      </c>
      <c s="64" r="Q475">
        <v>29.457014</v>
      </c>
      <c s="64" r="R475">
        <v>48.1131219999999</v>
      </c>
      <c s="64" r="S475">
        <v>46.149321</v>
      </c>
      <c s="64" r="T475">
        <v>36.330317</v>
      </c>
      <c s="64" r="U475">
        <v>25.529412</v>
      </c>
      <c s="64" r="V475">
        <v>39.0</v>
      </c>
      <c s="64" r="W475">
        <v>30.0</v>
      </c>
      <c s="64" r="X475">
        <v>45.0</v>
      </c>
      <c s="64" r="Y475">
        <v>43.0</v>
      </c>
      <c s="64" r="Z475">
        <v>47.0</v>
      </c>
      <c s="64" r="AA475">
        <v>23.0</v>
      </c>
      <c s="64" r="AB475">
        <v>119.791855</v>
      </c>
      <c s="64" r="AC475">
        <v>18.656109</v>
      </c>
      <c s="64" r="AD475">
        <v>16.692308</v>
      </c>
      <c s="64" r="AE475">
        <v>25.529412</v>
      </c>
      <c s="64" r="AF475">
        <v>26.511312</v>
      </c>
      <c s="64" r="AG475">
        <v>20.61991</v>
      </c>
      <c s="64" r="AH475">
        <v>10.800905</v>
      </c>
      <c s="64" r="AI475">
        <v>0.9819</v>
      </c>
      <c s="64" r="AJ475">
        <v>24.547511</v>
      </c>
      <c s="64" r="AK475">
        <v>71.6787329999999</v>
      </c>
      <c s="64" r="AL475">
        <v>23.565611</v>
      </c>
      <c s="64" r="AM475">
        <v>97.208145</v>
      </c>
      <c s="64" r="AN475">
        <v>12.764706</v>
      </c>
      <c s="64" r="AO475">
        <v>12.764706</v>
      </c>
      <c s="64" r="AP475">
        <v>22.58371</v>
      </c>
      <c s="64" r="AQ475">
        <v>19.638009</v>
      </c>
      <c s="64" r="AR475">
        <v>15.710407</v>
      </c>
      <c s="64" r="AS475">
        <v>12.764706</v>
      </c>
      <c s="64" r="AT475">
        <v>0.9819</v>
      </c>
      <c s="64" r="AU475">
        <v>16.692308</v>
      </c>
      <c s="64" r="AV475">
        <v>55.9683259999999</v>
      </c>
      <c s="64" r="AW475">
        <v>24.547511</v>
      </c>
      <c s="64" r="AX475">
        <v>188.524887</v>
      </c>
      <c s="64" r="AY475">
        <v>19.638009</v>
      </c>
      <c s="64" r="AZ475">
        <v>3.92760199999999</v>
      </c>
      <c s="64" r="BA475">
        <v>11.782805</v>
      </c>
      <c s="64" r="BB475">
        <v>11.782805</v>
      </c>
      <c s="64" r="BC475">
        <v>31.420814</v>
      </c>
      <c s="64" r="BD475">
        <v>27.493213</v>
      </c>
      <c s="64" r="BE475">
        <v>62.8416289999999</v>
      </c>
      <c s="64" r="BF475">
        <v>19.638009</v>
      </c>
      <c s="64" r="BG475">
        <v>160.0</v>
      </c>
      <c s="64" r="BH475">
        <v>98.1900449999999</v>
      </c>
      <c s="64" r="BI475">
        <v>11.782805</v>
      </c>
      <c s="64" r="BJ475">
        <v>3.92760199999999</v>
      </c>
      <c s="64" r="BK475">
        <v>7.85520399999999</v>
      </c>
      <c s="64" r="BL475">
        <v>3.92760199999999</v>
      </c>
      <c s="64" r="BM475">
        <v>11.782805</v>
      </c>
      <c s="64" r="BN475">
        <v>19.638009</v>
      </c>
      <c s="64" r="BO475">
        <v>31.420814</v>
      </c>
      <c s="64" r="BP475">
        <v>7.85520399999999</v>
      </c>
      <c s="64" r="BQ475">
        <v>90.3348419999999</v>
      </c>
      <c s="64" r="BR475">
        <v>7.85520399999999</v>
      </c>
      <c s="64" r="BS475">
        <v>0.0</v>
      </c>
      <c s="64" r="BT475">
        <v>3.92760199999999</v>
      </c>
      <c s="64" r="BU475">
        <v>7.85520399999999</v>
      </c>
      <c s="64" r="BV475">
        <v>19.638009</v>
      </c>
      <c s="64" r="BW475">
        <v>7.85520399999999</v>
      </c>
      <c s="64" r="BX475">
        <v>31.420814</v>
      </c>
      <c s="64" r="BY475">
        <v>11.782805</v>
      </c>
      <c s="64" r="BZ475">
        <v>23.565611</v>
      </c>
      <c s="64" r="CA475">
        <v>0.0</v>
      </c>
      <c s="64" r="CB475">
        <v>0.0</v>
      </c>
      <c s="64" r="CC475">
        <v>0.0</v>
      </c>
      <c s="64" r="CD475">
        <v>0.0</v>
      </c>
      <c s="64" r="CE475">
        <v>3.92760199999999</v>
      </c>
      <c s="64" r="CF475">
        <v>7.85520399999999</v>
      </c>
      <c s="64" r="CG475">
        <v>0.0</v>
      </c>
      <c s="64" r="CH475">
        <v>11.782805</v>
      </c>
      <c s="64" r="CI475">
        <v>98.1900449999999</v>
      </c>
      <c s="64" r="CJ475">
        <v>11.782805</v>
      </c>
      <c s="64" r="CK475">
        <v>3.92760199999999</v>
      </c>
      <c s="64" r="CL475">
        <v>11.782805</v>
      </c>
      <c s="64" r="CM475">
        <v>11.782805</v>
      </c>
      <c s="64" r="CN475">
        <v>27.493213</v>
      </c>
      <c s="64" r="CO475">
        <v>19.638009</v>
      </c>
      <c s="64" r="CP475">
        <v>3.92760199999999</v>
      </c>
      <c s="64" r="CQ475">
        <v>7.85520399999999</v>
      </c>
      <c s="64" r="CR475">
        <v>66.769231</v>
      </c>
      <c s="64" r="CS475">
        <v>7.85520399999999</v>
      </c>
      <c s="64" r="CT475">
        <v>0.0</v>
      </c>
      <c s="64" r="CU475">
        <v>0.0</v>
      </c>
      <c s="64" r="CV475">
        <v>0.0</v>
      </c>
      <c s="64" r="CW475">
        <v>0.0</v>
      </c>
      <c s="64" r="CX475">
        <v>0.0</v>
      </c>
      <c s="64" r="CY475">
        <v>58.9140269999999</v>
      </c>
      <c s="64" r="CZ475">
        <v>0.0</v>
      </c>
    </row>
    <row customHeight="1" r="476" ht="15.0">
      <c t="s" s="62" r="A476">
        <v>4812</v>
      </c>
      <c t="s" s="62" r="B476">
        <v>4813</v>
      </c>
      <c t="s" s="62" r="C476">
        <v>4814</v>
      </c>
      <c t="s" s="62" r="D476">
        <v>4815</v>
      </c>
      <c t="s" s="62" r="E476">
        <v>4816</v>
      </c>
      <c t="s" s="62" r="F476">
        <v>4817</v>
      </c>
      <c t="s" s="63" r="G476">
        <v>4818</v>
      </c>
      <c t="s" s="62" r="H476">
        <v>4819</v>
      </c>
      <c s="64" r="I476">
        <v>226.0</v>
      </c>
      <c s="64" r="J476">
        <v>228.0</v>
      </c>
      <c s="64" r="K476">
        <v>220.0</v>
      </c>
      <c s="64" r="L476">
        <v>202.0</v>
      </c>
      <c s="64" r="M476">
        <v>206.0</v>
      </c>
      <c s="64" r="N476">
        <v>269.0</v>
      </c>
      <c s="64" r="O476">
        <v>9.82</v>
      </c>
      <c s="64" r="P476">
        <v>40.0</v>
      </c>
      <c s="64" r="Q476">
        <v>39.0</v>
      </c>
      <c s="64" r="R476">
        <v>39.0</v>
      </c>
      <c s="64" r="S476">
        <v>56.0</v>
      </c>
      <c s="64" r="T476">
        <v>34.0</v>
      </c>
      <c s="64" r="U476">
        <v>18.0</v>
      </c>
      <c s="64" r="V476">
        <v>48.0</v>
      </c>
      <c s="64" r="W476">
        <v>40.0</v>
      </c>
      <c s="64" r="X476">
        <v>49.0</v>
      </c>
      <c s="64" r="Y476">
        <v>49.0</v>
      </c>
      <c s="64" r="Z476">
        <v>29.0</v>
      </c>
      <c s="64" r="AA476">
        <v>13.0</v>
      </c>
      <c s="64" r="AB476">
        <v>119.0</v>
      </c>
      <c s="64" r="AC476">
        <v>22.0</v>
      </c>
      <c s="64" r="AD476">
        <v>22.0</v>
      </c>
      <c s="64" r="AE476">
        <v>19.0</v>
      </c>
      <c s="64" r="AF476">
        <v>29.0</v>
      </c>
      <c s="64" r="AG476">
        <v>20.0</v>
      </c>
      <c s="64" r="AH476">
        <v>7.0</v>
      </c>
      <c s="64" r="AI476">
        <v>0.0</v>
      </c>
      <c s="64" r="AJ476">
        <v>35.0</v>
      </c>
      <c s="64" r="AK476">
        <v>70.0</v>
      </c>
      <c s="64" r="AL476">
        <v>14.0</v>
      </c>
      <c s="64" r="AM476">
        <v>107.0</v>
      </c>
      <c s="64" r="AN476">
        <v>18.0</v>
      </c>
      <c s="64" r="AO476">
        <v>17.0</v>
      </c>
      <c s="64" r="AP476">
        <v>20.0</v>
      </c>
      <c s="64" r="AQ476">
        <v>27.0</v>
      </c>
      <c s="64" r="AR476">
        <v>14.0</v>
      </c>
      <c s="64" r="AS476">
        <v>8.0</v>
      </c>
      <c s="64" r="AT476">
        <v>3.0</v>
      </c>
      <c s="64" r="AU476">
        <v>24.0</v>
      </c>
      <c s="64" r="AV476">
        <v>65.0</v>
      </c>
      <c s="64" r="AW476">
        <v>18.0</v>
      </c>
      <c s="64" r="AX476">
        <v>176.0</v>
      </c>
      <c s="64" r="AY476">
        <v>24.0</v>
      </c>
      <c s="64" r="AZ476">
        <v>8.0</v>
      </c>
      <c s="64" r="BA476">
        <v>20.0</v>
      </c>
      <c s="64" r="BB476">
        <v>12.0</v>
      </c>
      <c s="64" r="BC476">
        <v>16.0</v>
      </c>
      <c s="64" r="BD476">
        <v>28.0</v>
      </c>
      <c s="64" r="BE476">
        <v>48.0</v>
      </c>
      <c s="64" r="BF476">
        <v>20.0</v>
      </c>
      <c s="64" r="BG476">
        <v>176.0</v>
      </c>
      <c s="64" r="BH476">
        <v>92.0</v>
      </c>
      <c s="64" r="BI476">
        <v>16.0</v>
      </c>
      <c s="64" r="BJ476">
        <v>4.0</v>
      </c>
      <c s="64" r="BK476">
        <v>12.0</v>
      </c>
      <c s="64" r="BL476">
        <v>0.0</v>
      </c>
      <c s="64" r="BM476">
        <v>8.0</v>
      </c>
      <c s="64" r="BN476">
        <v>16.0</v>
      </c>
      <c s="64" r="BO476">
        <v>24.0</v>
      </c>
      <c s="64" r="BP476">
        <v>12.0</v>
      </c>
      <c s="64" r="BQ476">
        <v>84.0</v>
      </c>
      <c s="64" r="BR476">
        <v>8.0</v>
      </c>
      <c s="64" r="BS476">
        <v>4.0</v>
      </c>
      <c s="64" r="BT476">
        <v>8.0</v>
      </c>
      <c s="64" r="BU476">
        <v>12.0</v>
      </c>
      <c s="64" r="BV476">
        <v>8.0</v>
      </c>
      <c s="64" r="BW476">
        <v>12.0</v>
      </c>
      <c s="64" r="BX476">
        <v>24.0</v>
      </c>
      <c s="64" r="BY476">
        <v>8.0</v>
      </c>
      <c s="64" r="BZ476">
        <v>12.0</v>
      </c>
      <c s="64" r="CA476">
        <v>0.0</v>
      </c>
      <c s="64" r="CB476">
        <v>0.0</v>
      </c>
      <c s="64" r="CC476">
        <v>0.0</v>
      </c>
      <c s="64" r="CD476">
        <v>0.0</v>
      </c>
      <c s="64" r="CE476">
        <v>0.0</v>
      </c>
      <c s="64" r="CF476">
        <v>0.0</v>
      </c>
      <c s="64" r="CG476">
        <v>0.0</v>
      </c>
      <c s="64" r="CH476">
        <v>12.0</v>
      </c>
      <c s="64" r="CI476">
        <v>76.0</v>
      </c>
      <c s="64" r="CJ476">
        <v>16.0</v>
      </c>
      <c s="64" r="CK476">
        <v>8.0</v>
      </c>
      <c s="64" r="CL476">
        <v>8.0</v>
      </c>
      <c s="64" r="CM476">
        <v>0.0</v>
      </c>
      <c s="64" r="CN476">
        <v>16.0</v>
      </c>
      <c s="64" r="CO476">
        <v>24.0</v>
      </c>
      <c s="64" r="CP476">
        <v>0.0</v>
      </c>
      <c s="64" r="CQ476">
        <v>4.0</v>
      </c>
      <c s="64" r="CR476">
        <v>88.0</v>
      </c>
      <c s="64" r="CS476">
        <v>8.0</v>
      </c>
      <c s="64" r="CT476">
        <v>0.0</v>
      </c>
      <c s="64" r="CU476">
        <v>12.0</v>
      </c>
      <c s="64" r="CV476">
        <v>12.0</v>
      </c>
      <c s="64" r="CW476">
        <v>0.0</v>
      </c>
      <c s="64" r="CX476">
        <v>4.0</v>
      </c>
      <c s="64" r="CY476">
        <v>48.0</v>
      </c>
      <c s="64" r="CZ476">
        <v>4.0</v>
      </c>
    </row>
    <row customHeight="1" r="477" ht="15.0">
      <c t="s" s="62" r="A477">
        <v>4820</v>
      </c>
      <c t="s" s="62" r="B477">
        <v>4821</v>
      </c>
      <c t="s" s="62" r="C477">
        <v>4822</v>
      </c>
      <c t="s" s="62" r="D477">
        <v>4823</v>
      </c>
      <c t="s" s="62" r="E477">
        <v>4824</v>
      </c>
      <c t="s" s="62" r="F477">
        <v>4825</v>
      </c>
      <c t="s" s="63" r="G477">
        <v>4826</v>
      </c>
      <c t="s" s="62" r="H477">
        <v>4827</v>
      </c>
      <c s="64" r="I477">
        <v>4339.0</v>
      </c>
      <c s="64" r="J477">
        <v>3914.0</v>
      </c>
      <c s="64" r="K477">
        <v>3520.0</v>
      </c>
      <c s="64" r="L477">
        <v>3215.0</v>
      </c>
      <c s="64" r="M477">
        <v>1936.0</v>
      </c>
      <c s="64" r="N477">
        <v>1406.0</v>
      </c>
      <c s="64" r="O477">
        <v>15.04</v>
      </c>
      <c s="64" r="P477">
        <v>814.286846999999</v>
      </c>
      <c s="64" r="Q477">
        <v>597.293814</v>
      </c>
      <c s="64" r="R477">
        <v>900.942973</v>
      </c>
      <c s="64" r="S477">
        <v>1035.297192</v>
      </c>
      <c s="64" r="T477">
        <v>694.839066</v>
      </c>
      <c s="64" r="U477">
        <v>296.340107999999</v>
      </c>
      <c s="64" r="V477">
        <v>707.0</v>
      </c>
      <c s="64" r="W477">
        <v>698.0</v>
      </c>
      <c s="64" r="X477">
        <v>900.0</v>
      </c>
      <c s="64" r="Y477">
        <v>986.0</v>
      </c>
      <c s="64" r="Z477">
        <v>418.0</v>
      </c>
      <c s="64" r="AA477">
        <v>205.0</v>
      </c>
      <c s="64" r="AB477">
        <v>2117.48586299999</v>
      </c>
      <c s="64" r="AC477">
        <v>442.175631</v>
      </c>
      <c s="64" r="AD477">
        <v>303.287510999999</v>
      </c>
      <c s="64" r="AE477">
        <v>436.403635</v>
      </c>
      <c s="64" r="AF477">
        <v>478.42392</v>
      </c>
      <c s="64" r="AG477">
        <v>340.566013</v>
      </c>
      <c s="64" r="AH477">
        <v>113.507788</v>
      </c>
      <c s="64" r="AI477">
        <v>3.121366</v>
      </c>
      <c s="64" r="AJ477">
        <v>562.482726999999</v>
      </c>
      <c s="64" r="AK477">
        <v>1257.60516899999</v>
      </c>
      <c s="64" r="AL477">
        <v>297.397967999999</v>
      </c>
      <c s="64" r="AM477">
        <v>2221.514137</v>
      </c>
      <c s="64" r="AN477">
        <v>372.111216</v>
      </c>
      <c s="64" r="AO477">
        <v>294.006304</v>
      </c>
      <c s="64" r="AP477">
        <v>464.539337999999</v>
      </c>
      <c s="64" r="AQ477">
        <v>556.873272</v>
      </c>
      <c s="64" r="AR477">
        <v>354.273053</v>
      </c>
      <c s="64" r="AS477">
        <v>161.946991999999</v>
      </c>
      <c s="64" r="AT477">
        <v>17.7639619999999</v>
      </c>
      <c s="64" r="AU477">
        <v>480.791286</v>
      </c>
      <c s="64" r="AV477">
        <v>1368.492842</v>
      </c>
      <c s="64" r="AW477">
        <v>372.230008</v>
      </c>
      <c s="64" r="AX477">
        <v>3565.395445</v>
      </c>
      <c s="64" r="AY477">
        <v>29.0581689999999</v>
      </c>
      <c s="64" r="AZ477">
        <v>206.332542999999</v>
      </c>
      <c s="64" r="BA477">
        <v>354.138906</v>
      </c>
      <c s="64" r="BB477">
        <v>456.432531999999</v>
      </c>
      <c s="64" r="BC477">
        <v>695.570563999999</v>
      </c>
      <c s="64" r="BD477">
        <v>416.618002999999</v>
      </c>
      <c s="64" r="BE477">
        <v>955.137612999999</v>
      </c>
      <c s="64" r="BF477">
        <v>452.107115</v>
      </c>
      <c s="64" r="BG477">
        <v>3217.0</v>
      </c>
      <c s="64" r="BH477">
        <v>1704.696642</v>
      </c>
      <c s="64" r="BI477">
        <v>12.417776</v>
      </c>
      <c s="64" r="BJ477">
        <v>162.131969</v>
      </c>
      <c s="64" r="BK477">
        <v>231.174253999999</v>
      </c>
      <c s="64" r="BL477">
        <v>194.118255</v>
      </c>
      <c s="64" r="BM477">
        <v>135.203665</v>
      </c>
      <c s="64" r="BN477">
        <v>347.628539999999</v>
      </c>
      <c s="64" r="BO477">
        <v>480.699492</v>
      </c>
      <c s="64" r="BP477">
        <v>141.322691999999</v>
      </c>
      <c s="64" r="BQ477">
        <v>1860.698803</v>
      </c>
      <c s="64" r="BR477">
        <v>16.640393</v>
      </c>
      <c s="64" r="BS477">
        <v>44.200574</v>
      </c>
      <c s="64" r="BT477">
        <v>122.964652</v>
      </c>
      <c s="64" r="BU477">
        <v>262.314277</v>
      </c>
      <c s="64" r="BV477">
        <v>560.366898999999</v>
      </c>
      <c s="64" r="BW477">
        <v>68.989463</v>
      </c>
      <c s="64" r="BX477">
        <v>474.438121</v>
      </c>
      <c s="64" r="BY477">
        <v>310.784424</v>
      </c>
      <c s="64" r="BZ477">
        <v>428.800655</v>
      </c>
      <c s="64" r="CA477">
        <v>0.0</v>
      </c>
      <c s="64" r="CB477">
        <v>4.07411499999999</v>
      </c>
      <c s="64" r="CC477">
        <v>7.986314</v>
      </c>
      <c s="64" r="CD477">
        <v>36.849051</v>
      </c>
      <c s="64" r="CE477">
        <v>91.749171</v>
      </c>
      <c s="64" r="CF477">
        <v>53.718127</v>
      </c>
      <c s="64" r="CG477">
        <v>0.0</v>
      </c>
      <c s="64" r="CH477">
        <v>234.423877</v>
      </c>
      <c s="64" r="CI477">
        <v>1695.35627</v>
      </c>
      <c s="64" r="CJ477">
        <v>12.0872449999999</v>
      </c>
      <c s="64" r="CK477">
        <v>144.182585999999</v>
      </c>
      <c s="64" r="CL477">
        <v>237.015197</v>
      </c>
      <c s="64" r="CM477">
        <v>340.583740999999</v>
      </c>
      <c s="64" r="CN477">
        <v>506.520536999999</v>
      </c>
      <c s="64" r="CO477">
        <v>329.456898</v>
      </c>
      <c s="64" r="CP477">
        <v>7.99945</v>
      </c>
      <c s="64" r="CQ477">
        <v>117.510616</v>
      </c>
      <c s="64" r="CR477">
        <v>1441.238519</v>
      </c>
      <c s="64" r="CS477">
        <v>16.970924</v>
      </c>
      <c s="64" r="CT477">
        <v>58.0758429999999</v>
      </c>
      <c s="64" r="CU477">
        <v>109.137395</v>
      </c>
      <c s="64" r="CV477">
        <v>78.99974</v>
      </c>
      <c s="64" r="CW477">
        <v>97.3008559999999</v>
      </c>
      <c s="64" r="CX477">
        <v>33.4429779999999</v>
      </c>
      <c s="64" r="CY477">
        <v>947.138161999999</v>
      </c>
      <c s="64" r="CZ477">
        <v>100.172622</v>
      </c>
    </row>
    <row customHeight="1" r="478" ht="15.0">
      <c t="s" s="62" r="A478">
        <v>4828</v>
      </c>
      <c t="s" s="62" r="B478">
        <v>4829</v>
      </c>
      <c t="s" s="62" r="C478">
        <v>4830</v>
      </c>
      <c t="s" s="62" r="D478">
        <v>4831</v>
      </c>
      <c t="s" s="62" r="E478">
        <v>4832</v>
      </c>
      <c t="s" s="62" r="F478">
        <v>4833</v>
      </c>
      <c t="s" s="63" r="G478">
        <v>4834</v>
      </c>
      <c t="s" s="62" r="H478">
        <v>4835</v>
      </c>
      <c s="64" r="I478">
        <v>1742.0</v>
      </c>
      <c s="64" r="J478">
        <v>1397.0</v>
      </c>
      <c s="64" r="K478">
        <v>1396.0</v>
      </c>
      <c s="64" r="L478">
        <v>1414.0</v>
      </c>
      <c s="64" r="M478">
        <v>1385.0</v>
      </c>
      <c s="64" r="N478">
        <v>1385.0</v>
      </c>
      <c s="64" r="O478">
        <v>106.29</v>
      </c>
      <c s="64" r="P478">
        <v>324.543294</v>
      </c>
      <c s="64" r="Q478">
        <v>198.55599</v>
      </c>
      <c s="64" r="R478">
        <v>350.748652999999</v>
      </c>
      <c s="64" r="S478">
        <v>337.63787</v>
      </c>
      <c s="64" r="T478">
        <v>279.155451</v>
      </c>
      <c s="64" r="U478">
        <v>251.358742</v>
      </c>
      <c s="64" r="V478">
        <v>227.0</v>
      </c>
      <c s="64" r="W478">
        <v>195.0</v>
      </c>
      <c s="64" r="X478">
        <v>299.0</v>
      </c>
      <c s="64" r="Y478">
        <v>256.0</v>
      </c>
      <c s="64" r="Z478">
        <v>264.0</v>
      </c>
      <c s="64" r="AA478">
        <v>156.0</v>
      </c>
      <c s="64" r="AB478">
        <v>842.424808999999</v>
      </c>
      <c s="64" r="AC478">
        <v>175.374326999999</v>
      </c>
      <c s="64" r="AD478">
        <v>106.837233</v>
      </c>
      <c s="64" r="AE478">
        <v>167.311139</v>
      </c>
      <c s="64" r="AF478">
        <v>174.366428</v>
      </c>
      <c s="64" r="AG478">
        <v>140.089778</v>
      </c>
      <c s="64" r="AH478">
        <v>72.41472</v>
      </c>
      <c s="64" r="AI478">
        <v>6.03118399999999</v>
      </c>
      <c s="64" r="AJ478">
        <v>211.65867</v>
      </c>
      <c s="64" r="AK478">
        <v>470.688565999999</v>
      </c>
      <c s="64" r="AL478">
        <v>160.077573</v>
      </c>
      <c s="64" r="AM478">
        <v>899.575191</v>
      </c>
      <c s="64" r="AN478">
        <v>149.168967</v>
      </c>
      <c s="64" r="AO478">
        <v>91.7187569999999</v>
      </c>
      <c s="64" r="AP478">
        <v>183.437513999999</v>
      </c>
      <c s="64" r="AQ478">
        <v>163.271442</v>
      </c>
      <c s="64" r="AR478">
        <v>139.065673</v>
      </c>
      <c s="64" r="AS478">
        <v>155.835288999999</v>
      </c>
      <c s="64" r="AT478">
        <v>17.077549</v>
      </c>
      <c s="64" r="AU478">
        <v>180.413818999999</v>
      </c>
      <c s="64" r="AV478">
        <v>460.593374999999</v>
      </c>
      <c s="64" r="AW478">
        <v>258.567996999999</v>
      </c>
      <c s="64" r="AX478">
        <v>1430.567489</v>
      </c>
      <c s="64" r="AY478">
        <v>16.1263749999999</v>
      </c>
      <c s="64" r="AZ478">
        <v>40.3159369999999</v>
      </c>
      <c s="64" r="BA478">
        <v>56.442312</v>
      </c>
      <c s="64" r="BB478">
        <v>96.758249</v>
      </c>
      <c s="64" r="BC478">
        <v>266.085185</v>
      </c>
      <c s="64" r="BD478">
        <v>326.559091</v>
      </c>
      <c s="64" r="BE478">
        <v>483.207793999999</v>
      </c>
      <c s="64" r="BF478">
        <v>145.072545999999</v>
      </c>
      <c s="64" r="BG478">
        <v>1156.0</v>
      </c>
      <c s="64" r="BH478">
        <v>685.176448</v>
      </c>
      <c s="64" r="BI478">
        <v>12.0947809999999</v>
      </c>
      <c s="64" r="BJ478">
        <v>24.1895619999999</v>
      </c>
      <c s="64" r="BK478">
        <v>36.284343</v>
      </c>
      <c s="64" r="BL478">
        <v>40.3159369999999</v>
      </c>
      <c s="64" r="BM478">
        <v>52.410718</v>
      </c>
      <c s="64" r="BN478">
        <v>262.053590999999</v>
      </c>
      <c s="64" r="BO478">
        <v>209.448388999999</v>
      </c>
      <c s="64" r="BP478">
        <v>48.379125</v>
      </c>
      <c s="64" r="BQ478">
        <v>745.391040999999</v>
      </c>
      <c s="64" r="BR478">
        <v>4.031594</v>
      </c>
      <c s="64" r="BS478">
        <v>16.1263749999999</v>
      </c>
      <c s="64" r="BT478">
        <v>20.157969</v>
      </c>
      <c s="64" r="BU478">
        <v>56.442312</v>
      </c>
      <c s="64" r="BV478">
        <v>213.674466999999</v>
      </c>
      <c s="64" r="BW478">
        <v>64.505499</v>
      </c>
      <c s="64" r="BX478">
        <v>273.759405</v>
      </c>
      <c s="64" r="BY478">
        <v>96.693421</v>
      </c>
      <c s="64" r="BZ478">
        <v>145.137373999999</v>
      </c>
      <c s="64" r="CA478">
        <v>0.0</v>
      </c>
      <c s="64" r="CB478">
        <v>0.0</v>
      </c>
      <c s="64" r="CC478">
        <v>0.0</v>
      </c>
      <c s="64" r="CD478">
        <v>4.031594</v>
      </c>
      <c s="64" r="CE478">
        <v>28.221156</v>
      </c>
      <c s="64" r="CF478">
        <v>72.5686869999999</v>
      </c>
      <c s="64" r="CG478">
        <v>0.0</v>
      </c>
      <c s="64" r="CH478">
        <v>40.3159369999999</v>
      </c>
      <c s="64" r="CI478">
        <v>673.27615</v>
      </c>
      <c s="64" r="CJ478">
        <v>8.06318699999999</v>
      </c>
      <c s="64" r="CK478">
        <v>32.2527499999999</v>
      </c>
      <c s="64" r="CL478">
        <v>44.3475309999999</v>
      </c>
      <c s="64" r="CM478">
        <v>76.6002809999999</v>
      </c>
      <c s="64" r="CN478">
        <v>213.674466999999</v>
      </c>
      <c s="64" r="CO478">
        <v>241.895623</v>
      </c>
      <c s="64" r="CP478">
        <v>8.06318699999999</v>
      </c>
      <c s="64" r="CQ478">
        <v>48.379125</v>
      </c>
      <c s="64" r="CR478">
        <v>612.153964999999</v>
      </c>
      <c s="64" r="CS478">
        <v>8.06318699999999</v>
      </c>
      <c s="64" r="CT478">
        <v>8.06318699999999</v>
      </c>
      <c s="64" r="CU478">
        <v>12.0947809999999</v>
      </c>
      <c s="64" r="CV478">
        <v>16.1263749999999</v>
      </c>
      <c s="64" r="CW478">
        <v>24.1895619999999</v>
      </c>
      <c s="64" r="CX478">
        <v>12.0947809999999</v>
      </c>
      <c s="64" r="CY478">
        <v>475.144607</v>
      </c>
      <c s="64" r="CZ478">
        <v>56.377484</v>
      </c>
    </row>
    <row customHeight="1" r="479" ht="15.0">
      <c t="s" s="62" r="A479">
        <v>4836</v>
      </c>
      <c t="s" s="62" r="B479">
        <v>4837</v>
      </c>
      <c t="s" s="62" r="C479">
        <v>4838</v>
      </c>
      <c t="s" s="62" r="D479">
        <v>4839</v>
      </c>
      <c t="s" s="62" r="E479">
        <v>4840</v>
      </c>
      <c t="s" s="62" r="F479">
        <v>4841</v>
      </c>
      <c t="s" s="63" r="G479">
        <v>4842</v>
      </c>
      <c t="s" s="62" r="H479">
        <v>4843</v>
      </c>
      <c s="64" r="I479">
        <v>1834.0</v>
      </c>
      <c s="64" r="J479">
        <v>1635.0</v>
      </c>
      <c s="64" r="K479">
        <v>1564.0</v>
      </c>
      <c s="64" r="L479">
        <v>1416.0</v>
      </c>
      <c s="64" r="M479">
        <v>1355.0</v>
      </c>
      <c s="64" r="N479">
        <v>1407.0</v>
      </c>
      <c s="64" r="O479">
        <v>13.93</v>
      </c>
      <c s="64" r="P479">
        <v>337.030664</v>
      </c>
      <c s="64" r="Q479">
        <v>224.353782</v>
      </c>
      <c s="64" r="R479">
        <v>369.358187999999</v>
      </c>
      <c s="64" r="S479">
        <v>415.359698999999</v>
      </c>
      <c s="64" r="T479">
        <v>280.655432</v>
      </c>
      <c s="64" r="U479">
        <v>207.242234</v>
      </c>
      <c s="64" r="V479">
        <v>299.0</v>
      </c>
      <c s="64" r="W479">
        <v>253.0</v>
      </c>
      <c s="64" r="X479">
        <v>343.0</v>
      </c>
      <c s="64" r="Y479">
        <v>306.0</v>
      </c>
      <c s="64" r="Z479">
        <v>283.0</v>
      </c>
      <c s="64" r="AA479">
        <v>151.0</v>
      </c>
      <c s="64" r="AB479">
        <v>902.197498999999</v>
      </c>
      <c s="64" r="AC479">
        <v>172.413459999999</v>
      </c>
      <c s="64" r="AD479">
        <v>109.738016</v>
      </c>
      <c s="64" r="AE479">
        <v>187.128149</v>
      </c>
      <c s="64" r="AF479">
        <v>214.537203</v>
      </c>
      <c s="64" r="AG479">
        <v>136.651007999999</v>
      </c>
      <c s="64" r="AH479">
        <v>75.380876</v>
      </c>
      <c s="64" r="AI479">
        <v>6.34878799999999</v>
      </c>
      <c s="64" r="AJ479">
        <v>213.577941</v>
      </c>
      <c s="64" r="AK479">
        <v>529.499763</v>
      </c>
      <c s="64" r="AL479">
        <v>159.119796</v>
      </c>
      <c s="64" r="AM479">
        <v>931.802501</v>
      </c>
      <c s="64" r="AN479">
        <v>164.617203999999</v>
      </c>
      <c s="64" r="AO479">
        <v>114.615765999999</v>
      </c>
      <c s="64" r="AP479">
        <v>182.230039</v>
      </c>
      <c s="64" r="AQ479">
        <v>200.822496</v>
      </c>
      <c s="64" r="AR479">
        <v>144.004424</v>
      </c>
      <c s="64" r="AS479">
        <v>107.570863</v>
      </c>
      <c s="64" r="AT479">
        <v>17.9417079999999</v>
      </c>
      <c s="64" r="AU479">
        <v>198.903972</v>
      </c>
      <c s="64" r="AV479">
        <v>524.118094</v>
      </c>
      <c s="64" r="AW479">
        <v>208.780435</v>
      </c>
      <c s="64" r="AX479">
        <v>1535.59707</v>
      </c>
      <c s="64" r="AY479">
        <v>39.184877</v>
      </c>
      <c s="64" r="AZ479">
        <v>78.3697549999999</v>
      </c>
      <c s="64" r="BA479">
        <v>66.6142909999999</v>
      </c>
      <c s="64" r="BB479">
        <v>203.761361999999</v>
      </c>
      <c s="64" r="BC479">
        <v>207.679849999999</v>
      </c>
      <c s="64" r="BD479">
        <v>293.886579999999</v>
      </c>
      <c s="64" r="BE479">
        <v>477.605384</v>
      </c>
      <c s="64" r="BF479">
        <v>168.494971999999</v>
      </c>
      <c s="64" r="BG479">
        <v>1384.0</v>
      </c>
      <c s="64" r="BH479">
        <v>740.494153999999</v>
      </c>
      <c s="64" r="BI479">
        <v>31.347902</v>
      </c>
      <c s="64" r="BJ479">
        <v>54.858828</v>
      </c>
      <c s="64" r="BK479">
        <v>47.021853</v>
      </c>
      <c s="64" r="BL479">
        <v>97.9621929999999</v>
      </c>
      <c s="64" r="BM479">
        <v>11.755463</v>
      </c>
      <c s="64" r="BN479">
        <v>219.435313</v>
      </c>
      <c s="64" r="BO479">
        <v>223.253773999999</v>
      </c>
      <c s="64" r="BP479">
        <v>54.858828</v>
      </c>
      <c s="64" r="BQ479">
        <v>795.102916</v>
      </c>
      <c s="64" r="BR479">
        <v>7.83697499999999</v>
      </c>
      <c s="64" r="BS479">
        <v>23.510926</v>
      </c>
      <c s="64" r="BT479">
        <v>19.5924389999999</v>
      </c>
      <c s="64" r="BU479">
        <v>105.799169</v>
      </c>
      <c s="64" r="BV479">
        <v>195.924386</v>
      </c>
      <c s="64" r="BW479">
        <v>74.451267</v>
      </c>
      <c s="64" r="BX479">
        <v>254.351609999999</v>
      </c>
      <c s="64" r="BY479">
        <v>113.636144</v>
      </c>
      <c s="64" r="BZ479">
        <v>156.739509</v>
      </c>
      <c s="64" r="CA479">
        <v>0.0</v>
      </c>
      <c s="64" r="CB479">
        <v>0.0</v>
      </c>
      <c s="64" r="CC479">
        <v>3.918488</v>
      </c>
      <c s="64" r="CD479">
        <v>0.0</v>
      </c>
      <c s="64" r="CE479">
        <v>11.755463</v>
      </c>
      <c s="64" r="CF479">
        <v>66.6142909999999</v>
      </c>
      <c s="64" r="CG479">
        <v>0.0</v>
      </c>
      <c s="64" r="CH479">
        <v>74.451267</v>
      </c>
      <c s="64" r="CI479">
        <v>717.083254</v>
      </c>
      <c s="64" r="CJ479">
        <v>23.510926</v>
      </c>
      <c s="64" r="CK479">
        <v>62.695804</v>
      </c>
      <c s="64" r="CL479">
        <v>54.858828</v>
      </c>
      <c s="64" r="CM479">
        <v>176.331948</v>
      </c>
      <c s="64" r="CN479">
        <v>172.413459999999</v>
      </c>
      <c s="64" r="CO479">
        <v>172.413459999999</v>
      </c>
      <c s="64" r="CP479">
        <v>0.0</v>
      </c>
      <c s="64" r="CQ479">
        <v>54.858828</v>
      </c>
      <c s="64" r="CR479">
        <v>661.774307</v>
      </c>
      <c s="64" r="CS479">
        <v>15.673951</v>
      </c>
      <c s="64" r="CT479">
        <v>15.673951</v>
      </c>
      <c s="64" r="CU479">
        <v>7.83697499999999</v>
      </c>
      <c s="64" r="CV479">
        <v>27.429414</v>
      </c>
      <c s="64" r="CW479">
        <v>23.510926</v>
      </c>
      <c s="64" r="CX479">
        <v>54.858828</v>
      </c>
      <c s="64" r="CY479">
        <v>477.605384</v>
      </c>
      <c s="64" r="CZ479">
        <v>39.184877</v>
      </c>
    </row>
    <row customHeight="1" r="480" ht="15.0">
      <c t="s" s="62" r="A480">
        <v>4844</v>
      </c>
      <c t="s" s="62" r="B480">
        <v>4845</v>
      </c>
      <c t="s" s="62" r="C480">
        <v>4846</v>
      </c>
      <c t="s" s="62" r="D480">
        <v>4847</v>
      </c>
      <c t="s" s="62" r="E480">
        <v>4848</v>
      </c>
      <c t="s" s="62" r="F480">
        <v>4849</v>
      </c>
      <c t="s" s="63" r="G480">
        <v>4850</v>
      </c>
      <c t="s" s="62" r="H480">
        <v>4851</v>
      </c>
      <c s="64" r="I480">
        <v>323.0</v>
      </c>
      <c s="64" r="J480">
        <v>318.0</v>
      </c>
      <c s="64" r="K480">
        <v>288.0</v>
      </c>
      <c s="64" r="L480">
        <v>269.0</v>
      </c>
      <c s="64" r="M480">
        <v>259.0</v>
      </c>
      <c s="64" r="N480">
        <v>234.0</v>
      </c>
      <c s="64" r="O480">
        <v>3.05</v>
      </c>
      <c s="64" r="P480">
        <v>62.095241</v>
      </c>
      <c s="64" r="Q480">
        <v>36.83616</v>
      </c>
      <c s="64" r="R480">
        <v>61.042779</v>
      </c>
      <c s="64" r="S480">
        <v>92.6166309999999</v>
      </c>
      <c s="64" r="T480">
        <v>46.20257</v>
      </c>
      <c s="64" r="U480">
        <v>24.206619</v>
      </c>
      <c s="64" r="V480">
        <v>57.0</v>
      </c>
      <c s="64" r="W480">
        <v>49.0</v>
      </c>
      <c s="64" r="X480">
        <v>68.0</v>
      </c>
      <c s="64" r="Y480">
        <v>65.0</v>
      </c>
      <c s="64" r="Z480">
        <v>47.0</v>
      </c>
      <c s="64" r="AA480">
        <v>32.0</v>
      </c>
      <c s="64" r="AB480">
        <v>158.868845999999</v>
      </c>
      <c s="64" r="AC480">
        <v>29.4689279999999</v>
      </c>
      <c s="64" r="AD480">
        <v>21.0492339999999</v>
      </c>
      <c s="64" r="AE480">
        <v>29.4689279999999</v>
      </c>
      <c s="64" r="AF480">
        <v>47.3607769999999</v>
      </c>
      <c s="64" r="AG480">
        <v>25.206208</v>
      </c>
      <c s="64" r="AH480">
        <v>6.31477</v>
      </c>
      <c s="64" r="AI480">
        <v>0.0</v>
      </c>
      <c s="64" r="AJ480">
        <v>43.15093</v>
      </c>
      <c s="64" r="AK480">
        <v>95.7211429999999</v>
      </c>
      <c s="64" r="AL480">
        <v>19.996773</v>
      </c>
      <c s="64" r="AM480">
        <v>164.131154</v>
      </c>
      <c s="64" r="AN480">
        <v>32.626313</v>
      </c>
      <c s="64" r="AO480">
        <v>15.7869259999999</v>
      </c>
      <c s="64" r="AP480">
        <v>31.573851</v>
      </c>
      <c s="64" r="AQ480">
        <v>45.2558539999999</v>
      </c>
      <c s="64" r="AR480">
        <v>20.996362</v>
      </c>
      <c s="64" r="AS480">
        <v>14.7344639999999</v>
      </c>
      <c s="64" r="AT480">
        <v>3.157385</v>
      </c>
      <c s="64" r="AU480">
        <v>36.83616</v>
      </c>
      <c s="64" r="AV480">
        <v>92.6166309999999</v>
      </c>
      <c s="64" r="AW480">
        <v>34.678364</v>
      </c>
      <c s="64" r="AX480">
        <v>256.377676</v>
      </c>
      <c s="64" r="AY480">
        <v>8.41969399999999</v>
      </c>
      <c s="64" r="AZ480">
        <v>0.0</v>
      </c>
      <c s="64" r="BA480">
        <v>0.0</v>
      </c>
      <c s="64" r="BB480">
        <v>16.8393869999999</v>
      </c>
      <c s="64" r="BC480">
        <v>54.728009</v>
      </c>
      <c s="64" r="BD480">
        <v>46.308315</v>
      </c>
      <c s="64" r="BE480">
        <v>79.564108</v>
      </c>
      <c s="64" r="BF480">
        <v>50.5181619999999</v>
      </c>
      <c s="64" r="BG480">
        <v>284.0</v>
      </c>
      <c s="64" r="BH480">
        <v>121.874067999999</v>
      </c>
      <c s="64" r="BI480">
        <v>8.41969399999999</v>
      </c>
      <c s="64" r="BJ480">
        <v>0.0</v>
      </c>
      <c s="64" r="BK480">
        <v>0.0</v>
      </c>
      <c s="64" r="BL480">
        <v>16.8393869999999</v>
      </c>
      <c s="64" r="BM480">
        <v>8.41969399999999</v>
      </c>
      <c s="64" r="BN480">
        <v>29.4689279999999</v>
      </c>
      <c s="64" r="BO480">
        <v>46.0968239999999</v>
      </c>
      <c s="64" r="BP480">
        <v>12.629541</v>
      </c>
      <c s="64" r="BQ480">
        <v>134.503608</v>
      </c>
      <c s="64" r="BR480">
        <v>0.0</v>
      </c>
      <c s="64" r="BS480">
        <v>0.0</v>
      </c>
      <c s="64" r="BT480">
        <v>0.0</v>
      </c>
      <c s="64" r="BU480">
        <v>0.0</v>
      </c>
      <c s="64" r="BV480">
        <v>46.308315</v>
      </c>
      <c s="64" r="BW480">
        <v>16.8393869999999</v>
      </c>
      <c s="64" r="BX480">
        <v>33.4672839999999</v>
      </c>
      <c s="64" r="BY480">
        <v>37.8886219999999</v>
      </c>
      <c s="64" r="BZ480">
        <v>21.0492339999999</v>
      </c>
      <c s="64" r="CA480">
        <v>0.0</v>
      </c>
      <c s="64" r="CB480">
        <v>0.0</v>
      </c>
      <c s="64" r="CC480">
        <v>0.0</v>
      </c>
      <c s="64" r="CD480">
        <v>4.20984699999999</v>
      </c>
      <c s="64" r="CE480">
        <v>8.41969399999999</v>
      </c>
      <c s="64" r="CF480">
        <v>4.20984699999999</v>
      </c>
      <c s="64" r="CG480">
        <v>0.0</v>
      </c>
      <c s="64" r="CH480">
        <v>4.20984699999999</v>
      </c>
      <c s="64" r="CI480">
        <v>134.715099</v>
      </c>
      <c s="64" r="CJ480">
        <v>8.41969399999999</v>
      </c>
      <c s="64" r="CK480">
        <v>0.0</v>
      </c>
      <c s="64" r="CL480">
        <v>0.0</v>
      </c>
      <c s="64" r="CM480">
        <v>12.629541</v>
      </c>
      <c s="64" r="CN480">
        <v>37.8886219999999</v>
      </c>
      <c s="64" r="CO480">
        <v>33.678775</v>
      </c>
      <c s="64" r="CP480">
        <v>4.20984699999999</v>
      </c>
      <c s="64" r="CQ480">
        <v>37.8886219999999</v>
      </c>
      <c s="64" r="CR480">
        <v>100.613343</v>
      </c>
      <c s="64" r="CS480">
        <v>0.0</v>
      </c>
      <c s="64" r="CT480">
        <v>0.0</v>
      </c>
      <c s="64" r="CU480">
        <v>0.0</v>
      </c>
      <c s="64" r="CV480">
        <v>0.0</v>
      </c>
      <c s="64" r="CW480">
        <v>8.41969399999999</v>
      </c>
      <c s="64" r="CX480">
        <v>8.41969399999999</v>
      </c>
      <c s="64" r="CY480">
        <v>75.354262</v>
      </c>
      <c s="64" r="CZ480">
        <v>8.41969399999999</v>
      </c>
    </row>
    <row customHeight="1" r="481" ht="15.0">
      <c t="s" s="62" r="A481">
        <v>4852</v>
      </c>
      <c t="s" s="62" r="B481">
        <v>4853</v>
      </c>
      <c t="s" s="62" r="C481">
        <v>4854</v>
      </c>
      <c t="s" s="62" r="D481">
        <v>4855</v>
      </c>
      <c t="s" s="62" r="E481">
        <v>4856</v>
      </c>
      <c t="s" s="62" r="F481">
        <v>4857</v>
      </c>
      <c t="s" s="63" r="G481">
        <v>4858</v>
      </c>
      <c t="s" s="62" r="H481">
        <v>4859</v>
      </c>
      <c s="64" r="I481">
        <v>1050.0</v>
      </c>
      <c s="64" r="J481">
        <v>1056.0</v>
      </c>
      <c s="64" r="K481">
        <v>963.0</v>
      </c>
      <c s="64" r="L481">
        <v>758.0</v>
      </c>
      <c s="64" r="M481">
        <v>635.0</v>
      </c>
      <c s="64" r="N481">
        <v>670.0</v>
      </c>
      <c s="64" r="O481">
        <v>13.88</v>
      </c>
      <c s="64" r="P481">
        <v>211.975159999999</v>
      </c>
      <c s="64" r="Q481">
        <v>183.303512</v>
      </c>
      <c s="64" r="R481">
        <v>222.323367999999</v>
      </c>
      <c s="64" r="S481">
        <v>243.870614999999</v>
      </c>
      <c s="64" r="T481">
        <v>132.208924999999</v>
      </c>
      <c s="64" r="U481">
        <v>56.3184189999999</v>
      </c>
      <c s="64" r="V481">
        <v>258.0</v>
      </c>
      <c s="64" r="W481">
        <v>209.0</v>
      </c>
      <c s="64" r="X481">
        <v>273.0</v>
      </c>
      <c s="64" r="Y481">
        <v>187.0</v>
      </c>
      <c s="64" r="Z481">
        <v>93.0</v>
      </c>
      <c s="64" r="AA481">
        <v>36.0</v>
      </c>
      <c s="64" r="AB481">
        <v>511.139319</v>
      </c>
      <c s="64" r="AC481">
        <v>91.064727</v>
      </c>
      <c s="64" r="AD481">
        <v>102.412948</v>
      </c>
      <c s="64" r="AE481">
        <v>107.587052</v>
      </c>
      <c s="64" r="AF481">
        <v>123.985058</v>
      </c>
      <c s="64" r="AG481">
        <v>64.5671499999999</v>
      </c>
      <c s="64" r="AH481">
        <v>21.522383</v>
      </c>
      <c s="64" r="AI481">
        <v>0.0</v>
      </c>
      <c s="64" r="AJ481">
        <v>135.109505</v>
      </c>
      <c s="64" r="AK481">
        <v>330.935295999999</v>
      </c>
      <c s="64" r="AL481">
        <v>45.094517</v>
      </c>
      <c s="64" r="AM481">
        <v>538.860681</v>
      </c>
      <c s="64" r="AN481">
        <v>120.910432</v>
      </c>
      <c s="64" r="AO481">
        <v>80.8905649999999</v>
      </c>
      <c s="64" r="AP481">
        <v>114.736316</v>
      </c>
      <c s="64" r="AQ481">
        <v>119.885557</v>
      </c>
      <c s="64" r="AR481">
        <v>67.6417759999999</v>
      </c>
      <c s="64" r="AS481">
        <v>30.696534</v>
      </c>
      <c s="64" r="AT481">
        <v>4.099502</v>
      </c>
      <c s="64" r="AU481">
        <v>148.557204</v>
      </c>
      <c s="64" r="AV481">
        <v>319.636802999999</v>
      </c>
      <c s="64" r="AW481">
        <v>70.666674</v>
      </c>
      <c s="64" r="AX481">
        <v>827.99986</v>
      </c>
      <c s="64" r="AY481">
        <v>8.19900299999999</v>
      </c>
      <c s="64" r="AZ481">
        <v>16.3980059999999</v>
      </c>
      <c s="64" r="BA481">
        <v>36.8955139999999</v>
      </c>
      <c s="64" r="BB481">
        <v>131.18405</v>
      </c>
      <c s="64" r="BC481">
        <v>163.880607</v>
      </c>
      <c s="64" r="BD481">
        <v>192.676572999999</v>
      </c>
      <c s="64" r="BE481">
        <v>176.278567</v>
      </c>
      <c s="64" r="BF481">
        <v>102.487539</v>
      </c>
      <c s="64" r="BG481">
        <v>808.0</v>
      </c>
      <c s="64" r="BH481">
        <v>422.149205999999</v>
      </c>
      <c s="64" r="BI481">
        <v>0.0</v>
      </c>
      <c s="64" r="BJ481">
        <v>12.298505</v>
      </c>
      <c s="64" r="BK481">
        <v>32.7960119999999</v>
      </c>
      <c s="64" r="BL481">
        <v>69.6915259999999</v>
      </c>
      <c s="64" r="BM481">
        <v>20.398053</v>
      </c>
      <c s="64" r="BN481">
        <v>155.781059</v>
      </c>
      <c s="64" r="BO481">
        <v>90.189034</v>
      </c>
      <c s="64" r="BP481">
        <v>40.995016</v>
      </c>
      <c s="64" r="BQ481">
        <v>405.850654</v>
      </c>
      <c s="64" r="BR481">
        <v>8.19900299999999</v>
      </c>
      <c s="64" r="BS481">
        <v>4.099502</v>
      </c>
      <c s="64" r="BT481">
        <v>4.099502</v>
      </c>
      <c s="64" r="BU481">
        <v>61.4925229999999</v>
      </c>
      <c s="64" r="BV481">
        <v>143.482554999999</v>
      </c>
      <c s="64" r="BW481">
        <v>36.8955139999999</v>
      </c>
      <c s="64" r="BX481">
        <v>86.089533</v>
      </c>
      <c s="64" r="BY481">
        <v>61.4925229999999</v>
      </c>
      <c s="64" r="BZ481">
        <v>114.786044</v>
      </c>
      <c s="64" r="CA481">
        <v>0.0</v>
      </c>
      <c s="64" r="CB481">
        <v>0.0</v>
      </c>
      <c s="64" r="CC481">
        <v>0.0</v>
      </c>
      <c s="64" r="CD481">
        <v>8.19900299999999</v>
      </c>
      <c s="64" r="CE481">
        <v>20.497508</v>
      </c>
      <c s="64" r="CF481">
        <v>45.094517</v>
      </c>
      <c s="64" r="CG481">
        <v>0.0</v>
      </c>
      <c s="64" r="CH481">
        <v>40.995016</v>
      </c>
      <c s="64" r="CI481">
        <v>430.348209</v>
      </c>
      <c s="64" r="CJ481">
        <v>4.099502</v>
      </c>
      <c s="64" r="CK481">
        <v>12.298505</v>
      </c>
      <c s="64" r="CL481">
        <v>36.8955139999999</v>
      </c>
      <c s="64" r="CM481">
        <v>94.2885359999999</v>
      </c>
      <c s="64" r="CN481">
        <v>118.78609</v>
      </c>
      <c s="64" r="CO481">
        <v>122.985046999999</v>
      </c>
      <c s="64" r="CP481">
        <v>0.0</v>
      </c>
      <c s="64" r="CQ481">
        <v>40.995016</v>
      </c>
      <c s="64" r="CR481">
        <v>282.865608</v>
      </c>
      <c s="64" r="CS481">
        <v>4.099502</v>
      </c>
      <c s="64" r="CT481">
        <v>4.099502</v>
      </c>
      <c s="64" r="CU481">
        <v>0.0</v>
      </c>
      <c s="64" r="CV481">
        <v>28.696511</v>
      </c>
      <c s="64" r="CW481">
        <v>24.597009</v>
      </c>
      <c s="64" r="CX481">
        <v>24.597009</v>
      </c>
      <c s="64" r="CY481">
        <v>176.278567</v>
      </c>
      <c s="64" r="CZ481">
        <v>20.497508</v>
      </c>
    </row>
    <row customHeight="1" r="482" ht="15.0">
      <c t="s" s="62" r="A482">
        <v>4860</v>
      </c>
      <c t="s" s="62" r="B482">
        <v>4861</v>
      </c>
      <c t="s" s="62" r="C482">
        <v>4862</v>
      </c>
      <c t="s" s="62" r="D482">
        <v>4863</v>
      </c>
      <c t="s" s="62" r="E482">
        <v>4864</v>
      </c>
      <c t="s" s="62" r="F482">
        <v>4865</v>
      </c>
      <c t="s" s="63" r="G482">
        <v>4866</v>
      </c>
      <c t="s" s="62" r="H482">
        <v>4867</v>
      </c>
      <c s="64" r="I482">
        <v>364.0</v>
      </c>
      <c s="64" r="J482">
        <v>369.0</v>
      </c>
      <c s="64" r="K482">
        <v>377.0</v>
      </c>
      <c s="64" r="L482">
        <v>396.0</v>
      </c>
      <c s="64" r="M482">
        <v>382.0</v>
      </c>
      <c s="64" r="N482">
        <v>442.0</v>
      </c>
      <c s="64" r="O482">
        <v>7.61</v>
      </c>
      <c s="64" r="P482">
        <v>64.0</v>
      </c>
      <c s="64" r="Q482">
        <v>35.0</v>
      </c>
      <c s="64" r="R482">
        <v>75.0</v>
      </c>
      <c s="64" r="S482">
        <v>94.0</v>
      </c>
      <c s="64" r="T482">
        <v>53.0</v>
      </c>
      <c s="64" r="U482">
        <v>43.0</v>
      </c>
      <c s="64" r="V482">
        <v>58.0</v>
      </c>
      <c s="64" r="W482">
        <v>58.0</v>
      </c>
      <c s="64" r="X482">
        <v>87.0</v>
      </c>
      <c s="64" r="Y482">
        <v>76.0</v>
      </c>
      <c s="64" r="Z482">
        <v>65.0</v>
      </c>
      <c s="64" r="AA482">
        <v>25.0</v>
      </c>
      <c s="64" r="AB482">
        <v>177.0</v>
      </c>
      <c s="64" r="AC482">
        <v>32.0</v>
      </c>
      <c s="64" r="AD482">
        <v>17.0</v>
      </c>
      <c s="64" r="AE482">
        <v>37.0</v>
      </c>
      <c s="64" r="AF482">
        <v>45.0</v>
      </c>
      <c s="64" r="AG482">
        <v>33.0</v>
      </c>
      <c s="64" r="AH482">
        <v>13.0</v>
      </c>
      <c s="64" r="AI482">
        <v>0.0</v>
      </c>
      <c s="64" r="AJ482">
        <v>38.0</v>
      </c>
      <c s="64" r="AK482">
        <v>113.0</v>
      </c>
      <c s="64" r="AL482">
        <v>26.0</v>
      </c>
      <c s="64" r="AM482">
        <v>187.0</v>
      </c>
      <c s="64" r="AN482">
        <v>32.0</v>
      </c>
      <c s="64" r="AO482">
        <v>18.0</v>
      </c>
      <c s="64" r="AP482">
        <v>38.0</v>
      </c>
      <c s="64" r="AQ482">
        <v>49.0</v>
      </c>
      <c s="64" r="AR482">
        <v>20.0</v>
      </c>
      <c s="64" r="AS482">
        <v>28.0</v>
      </c>
      <c s="64" r="AT482">
        <v>2.0</v>
      </c>
      <c s="64" r="AU482">
        <v>37.0</v>
      </c>
      <c s="64" r="AV482">
        <v>107.0</v>
      </c>
      <c s="64" r="AW482">
        <v>43.0</v>
      </c>
      <c s="64" r="AX482">
        <v>296.0</v>
      </c>
      <c s="64" r="AY482">
        <v>20.0</v>
      </c>
      <c s="64" r="AZ482">
        <v>0.0</v>
      </c>
      <c s="64" r="BA482">
        <v>24.0</v>
      </c>
      <c s="64" r="BB482">
        <v>48.0</v>
      </c>
      <c s="64" r="BC482">
        <v>16.0</v>
      </c>
      <c s="64" r="BD482">
        <v>80.0</v>
      </c>
      <c s="64" r="BE482">
        <v>80.0</v>
      </c>
      <c s="64" r="BF482">
        <v>28.0</v>
      </c>
      <c s="64" r="BG482">
        <v>288.0</v>
      </c>
      <c s="64" r="BH482">
        <v>148.0</v>
      </c>
      <c s="64" r="BI482">
        <v>16.0</v>
      </c>
      <c s="64" r="BJ482">
        <v>0.0</v>
      </c>
      <c s="64" r="BK482">
        <v>8.0</v>
      </c>
      <c s="64" r="BL482">
        <v>16.0</v>
      </c>
      <c s="64" r="BM482">
        <v>4.0</v>
      </c>
      <c s="64" r="BN482">
        <v>60.0</v>
      </c>
      <c s="64" r="BO482">
        <v>36.0</v>
      </c>
      <c s="64" r="BP482">
        <v>8.0</v>
      </c>
      <c s="64" r="BQ482">
        <v>148.0</v>
      </c>
      <c s="64" r="BR482">
        <v>4.0</v>
      </c>
      <c s="64" r="BS482">
        <v>0.0</v>
      </c>
      <c s="64" r="BT482">
        <v>16.0</v>
      </c>
      <c s="64" r="BU482">
        <v>32.0</v>
      </c>
      <c s="64" r="BV482">
        <v>12.0</v>
      </c>
      <c s="64" r="BW482">
        <v>20.0</v>
      </c>
      <c s="64" r="BX482">
        <v>44.0</v>
      </c>
      <c s="64" r="BY482">
        <v>20.0</v>
      </c>
      <c s="64" r="BZ482">
        <v>16.0</v>
      </c>
      <c s="64" r="CA482">
        <v>0.0</v>
      </c>
      <c s="64" r="CB482">
        <v>0.0</v>
      </c>
      <c s="64" r="CC482">
        <v>0.0</v>
      </c>
      <c s="64" r="CD482">
        <v>0.0</v>
      </c>
      <c s="64" r="CE482">
        <v>0.0</v>
      </c>
      <c s="64" r="CF482">
        <v>8.0</v>
      </c>
      <c s="64" r="CG482">
        <v>0.0</v>
      </c>
      <c s="64" r="CH482">
        <v>8.0</v>
      </c>
      <c s="64" r="CI482">
        <v>156.0</v>
      </c>
      <c s="64" r="CJ482">
        <v>16.0</v>
      </c>
      <c s="64" r="CK482">
        <v>0.0</v>
      </c>
      <c s="64" r="CL482">
        <v>20.0</v>
      </c>
      <c s="64" r="CM482">
        <v>44.0</v>
      </c>
      <c s="64" r="CN482">
        <v>12.0</v>
      </c>
      <c s="64" r="CO482">
        <v>52.0</v>
      </c>
      <c s="64" r="CP482">
        <v>0.0</v>
      </c>
      <c s="64" r="CQ482">
        <v>12.0</v>
      </c>
      <c s="64" r="CR482">
        <v>124.0</v>
      </c>
      <c s="64" r="CS482">
        <v>4.0</v>
      </c>
      <c s="64" r="CT482">
        <v>0.0</v>
      </c>
      <c s="64" r="CU482">
        <v>4.0</v>
      </c>
      <c s="64" r="CV482">
        <v>4.0</v>
      </c>
      <c s="64" r="CW482">
        <v>4.0</v>
      </c>
      <c s="64" r="CX482">
        <v>20.0</v>
      </c>
      <c s="64" r="CY482">
        <v>80.0</v>
      </c>
      <c s="64" r="CZ482">
        <v>8.0</v>
      </c>
    </row>
    <row customHeight="1" r="483" ht="15.0">
      <c t="s" s="62" r="A483">
        <v>4868</v>
      </c>
      <c t="s" s="62" r="B483">
        <v>4869</v>
      </c>
      <c t="s" s="62" r="C483">
        <v>4870</v>
      </c>
      <c t="s" s="62" r="D483">
        <v>4871</v>
      </c>
      <c t="s" s="62" r="E483">
        <v>4872</v>
      </c>
      <c t="s" s="62" r="F483">
        <v>4873</v>
      </c>
      <c t="s" s="63" r="G483">
        <v>4874</v>
      </c>
      <c t="s" s="62" r="H483">
        <v>4875</v>
      </c>
      <c s="64" r="I483">
        <v>350.0</v>
      </c>
      <c s="64" r="J483">
        <v>321.0</v>
      </c>
      <c s="64" r="K483">
        <v>306.0</v>
      </c>
      <c s="64" r="L483">
        <v>307.0</v>
      </c>
      <c s="64" r="M483">
        <v>220.0</v>
      </c>
      <c s="64" r="N483">
        <v>268.0</v>
      </c>
      <c s="64" r="O483">
        <v>5.69</v>
      </c>
      <c s="64" r="P483">
        <v>68.911917</v>
      </c>
      <c s="64" r="Q483">
        <v>48.056995</v>
      </c>
      <c s="64" r="R483">
        <v>66.19171</v>
      </c>
      <c s="64" r="S483">
        <v>87.046632</v>
      </c>
      <c s="64" r="T483">
        <v>46.243523</v>
      </c>
      <c s="64" r="U483">
        <v>33.5492229999999</v>
      </c>
      <c s="64" r="V483">
        <v>65.0</v>
      </c>
      <c s="64" r="W483">
        <v>51.0</v>
      </c>
      <c s="64" r="X483">
        <v>81.0</v>
      </c>
      <c s="64" r="Y483">
        <v>58.0</v>
      </c>
      <c s="64" r="Z483">
        <v>41.0</v>
      </c>
      <c s="64" r="AA483">
        <v>25.0</v>
      </c>
      <c s="64" r="AB483">
        <v>170.466320999999</v>
      </c>
      <c s="64" r="AC483">
        <v>32.642487</v>
      </c>
      <c s="64" r="AD483">
        <v>21.761658</v>
      </c>
      <c s="64" r="AE483">
        <v>35.3626939999999</v>
      </c>
      <c s="64" r="AF483">
        <v>44.430052</v>
      </c>
      <c s="64" r="AG483">
        <v>22.6683939999999</v>
      </c>
      <c s="64" r="AH483">
        <v>13.601036</v>
      </c>
      <c s="64" r="AI483">
        <v>0.0</v>
      </c>
      <c s="64" r="AJ483">
        <v>40.8031089999999</v>
      </c>
      <c s="64" r="AK483">
        <v>99.7409329999999</v>
      </c>
      <c s="64" r="AL483">
        <v>29.92228</v>
      </c>
      <c s="64" r="AM483">
        <v>179.533679</v>
      </c>
      <c s="64" r="AN483">
        <v>36.26943</v>
      </c>
      <c s="64" r="AO483">
        <v>26.295337</v>
      </c>
      <c s="64" r="AP483">
        <v>30.8290159999999</v>
      </c>
      <c s="64" r="AQ483">
        <v>42.6165799999999</v>
      </c>
      <c s="64" r="AR483">
        <v>23.57513</v>
      </c>
      <c s="64" r="AS483">
        <v>16.321244</v>
      </c>
      <c s="64" r="AT483">
        <v>3.62694299999999</v>
      </c>
      <c s="64" r="AU483">
        <v>48.056995</v>
      </c>
      <c s="64" r="AV483">
        <v>96.11399</v>
      </c>
      <c s="64" r="AW483">
        <v>35.3626939999999</v>
      </c>
      <c s="64" r="AX483">
        <v>279.274610999999</v>
      </c>
      <c s="64" r="AY483">
        <v>7.25388599999999</v>
      </c>
      <c s="64" r="AZ483">
        <v>7.25388599999999</v>
      </c>
      <c s="64" r="BA483">
        <v>29.0155439999999</v>
      </c>
      <c s="64" r="BB483">
        <v>47.1502589999999</v>
      </c>
      <c s="64" r="BC483">
        <v>29.0155439999999</v>
      </c>
      <c s="64" r="BD483">
        <v>47.1502589999999</v>
      </c>
      <c s="64" r="BE483">
        <v>72.53886</v>
      </c>
      <c s="64" r="BF483">
        <v>39.8963729999999</v>
      </c>
      <c s="64" r="BG483">
        <v>260.0</v>
      </c>
      <c s="64" r="BH483">
        <v>145.07772</v>
      </c>
      <c s="64" r="BI483">
        <v>7.25388599999999</v>
      </c>
      <c s="64" r="BJ483">
        <v>3.62694299999999</v>
      </c>
      <c s="64" r="BK483">
        <v>14.5077719999999</v>
      </c>
      <c s="64" r="BL483">
        <v>21.761658</v>
      </c>
      <c s="64" r="BM483">
        <v>10.880829</v>
      </c>
      <c s="64" r="BN483">
        <v>36.26943</v>
      </c>
      <c s="64" r="BO483">
        <v>43.523316</v>
      </c>
      <c s="64" r="BP483">
        <v>7.25388599999999</v>
      </c>
      <c s="64" r="BQ483">
        <v>134.196890999999</v>
      </c>
      <c s="64" r="BR483">
        <v>0.0</v>
      </c>
      <c s="64" r="BS483">
        <v>3.62694299999999</v>
      </c>
      <c s="64" r="BT483">
        <v>14.5077719999999</v>
      </c>
      <c s="64" r="BU483">
        <v>25.388601</v>
      </c>
      <c s="64" r="BV483">
        <v>18.134715</v>
      </c>
      <c s="64" r="BW483">
        <v>10.880829</v>
      </c>
      <c s="64" r="BX483">
        <v>29.0155439999999</v>
      </c>
      <c s="64" r="BY483">
        <v>32.642487</v>
      </c>
      <c s="64" r="BZ483">
        <v>32.642487</v>
      </c>
      <c s="64" r="CA483">
        <v>0.0</v>
      </c>
      <c s="64" r="CB483">
        <v>0.0</v>
      </c>
      <c s="64" r="CC483">
        <v>0.0</v>
      </c>
      <c s="64" r="CD483">
        <v>0.0</v>
      </c>
      <c s="64" r="CE483">
        <v>0.0</v>
      </c>
      <c s="64" r="CF483">
        <v>18.134715</v>
      </c>
      <c s="64" r="CG483">
        <v>0.0</v>
      </c>
      <c s="64" r="CH483">
        <v>14.5077719999999</v>
      </c>
      <c s="64" r="CI483">
        <v>148.704663</v>
      </c>
      <c s="64" r="CJ483">
        <v>7.25388599999999</v>
      </c>
      <c s="64" r="CK483">
        <v>3.62694299999999</v>
      </c>
      <c s="64" r="CL483">
        <v>18.134715</v>
      </c>
      <c s="64" r="CM483">
        <v>47.1502589999999</v>
      </c>
      <c s="64" r="CN483">
        <v>29.0155439999999</v>
      </c>
      <c s="64" r="CO483">
        <v>29.0155439999999</v>
      </c>
      <c s="64" r="CP483">
        <v>0.0</v>
      </c>
      <c s="64" r="CQ483">
        <v>14.5077719999999</v>
      </c>
      <c s="64" r="CR483">
        <v>97.9274609999999</v>
      </c>
      <c s="64" r="CS483">
        <v>0.0</v>
      </c>
      <c s="64" r="CT483">
        <v>3.62694299999999</v>
      </c>
      <c s="64" r="CU483">
        <v>10.880829</v>
      </c>
      <c s="64" r="CV483">
        <v>0.0</v>
      </c>
      <c s="64" r="CW483">
        <v>0.0</v>
      </c>
      <c s="64" r="CX483">
        <v>0.0</v>
      </c>
      <c s="64" r="CY483">
        <v>72.53886</v>
      </c>
      <c s="64" r="CZ483">
        <v>10.880829</v>
      </c>
    </row>
    <row customHeight="1" r="484" ht="15.0">
      <c t="s" s="62" r="A484">
        <v>4876</v>
      </c>
      <c t="s" s="62" r="B484">
        <v>4877</v>
      </c>
      <c t="s" s="62" r="C484">
        <v>4878</v>
      </c>
      <c t="s" s="62" r="D484">
        <v>4879</v>
      </c>
      <c t="s" s="62" r="E484">
        <v>4880</v>
      </c>
      <c t="s" s="62" r="F484">
        <v>4881</v>
      </c>
      <c t="s" s="63" r="G484">
        <v>4882</v>
      </c>
      <c t="s" s="62" r="H484">
        <v>4883</v>
      </c>
      <c s="64" r="I484">
        <v>1615.0</v>
      </c>
      <c s="64" r="J484">
        <v>1365.0</v>
      </c>
      <c s="64" r="K484">
        <v>1282.0</v>
      </c>
      <c s="64" r="L484">
        <v>1161.0</v>
      </c>
      <c s="64" r="M484">
        <v>1096.0</v>
      </c>
      <c s="64" r="N484">
        <v>1018.0</v>
      </c>
      <c s="64" r="O484">
        <v>29.4</v>
      </c>
      <c s="64" r="P484">
        <v>201.027105</v>
      </c>
      <c s="64" r="Q484">
        <v>162.532553</v>
      </c>
      <c s="64" r="R484">
        <v>241.590962999999</v>
      </c>
      <c s="64" r="S484">
        <v>350.58958</v>
      </c>
      <c s="64" r="T484">
        <v>409.915754999999</v>
      </c>
      <c s="64" r="U484">
        <v>249.344044999999</v>
      </c>
      <c s="64" r="V484">
        <v>187.0</v>
      </c>
      <c s="64" r="W484">
        <v>159.0</v>
      </c>
      <c s="64" r="X484">
        <v>249.0</v>
      </c>
      <c s="64" r="Y484">
        <v>235.0</v>
      </c>
      <c s="64" r="Z484">
        <v>345.0</v>
      </c>
      <c s="64" r="AA484">
        <v>190.0</v>
      </c>
      <c s="64" r="AB484">
        <v>773.990466999999</v>
      </c>
      <c s="64" r="AC484">
        <v>96.2363799999999</v>
      </c>
      <c s="64" r="AD484">
        <v>81.266276</v>
      </c>
      <c s="64" r="AE484">
        <v>117.552961999999</v>
      </c>
      <c s="64" r="AF484">
        <v>175.29479</v>
      </c>
      <c s="64" r="AG484">
        <v>209.096489999999</v>
      </c>
      <c s="64" r="AH484">
        <v>91.335689</v>
      </c>
      <c s="64" r="AI484">
        <v>3.207879</v>
      </c>
      <c s="64" r="AJ484">
        <v>127.24588</v>
      </c>
      <c s="64" r="AK484">
        <v>419.955071999999</v>
      </c>
      <c s="64" r="AL484">
        <v>226.789514</v>
      </c>
      <c s="64" r="AM484">
        <v>841.009533</v>
      </c>
      <c s="64" r="AN484">
        <v>104.790724999999</v>
      </c>
      <c s="64" r="AO484">
        <v>81.266276</v>
      </c>
      <c s="64" r="AP484">
        <v>124.038000999999</v>
      </c>
      <c s="64" r="AQ484">
        <v>175.29479</v>
      </c>
      <c s="64" r="AR484">
        <v>200.819265</v>
      </c>
      <c s="64" r="AS484">
        <v>139.176759</v>
      </c>
      <c s="64" r="AT484">
        <v>15.6237169999999</v>
      </c>
      <c s="64" r="AU484">
        <v>135.800225</v>
      </c>
      <c s="64" r="AV484">
        <v>415.81646</v>
      </c>
      <c s="64" r="AW484">
        <v>289.392849</v>
      </c>
      <c s="64" r="AX484">
        <v>1378.755503</v>
      </c>
      <c s="64" r="AY484">
        <v>4.277172</v>
      </c>
      <c s="64" r="AZ484">
        <v>42.7717239999999</v>
      </c>
      <c s="64" r="BA484">
        <v>29.940207</v>
      </c>
      <c s="64" r="BB484">
        <v>102.652137999999</v>
      </c>
      <c s="64" r="BC484">
        <v>205.304277</v>
      </c>
      <c s="64" r="BD484">
        <v>153.978208</v>
      </c>
      <c s="64" r="BE484">
        <v>673.022051</v>
      </c>
      <c s="64" r="BF484">
        <v>166.809724999999</v>
      </c>
      <c s="64" r="BG484">
        <v>1168.0</v>
      </c>
      <c s="64" r="BH484">
        <v>649.298852</v>
      </c>
      <c s="64" r="BI484">
        <v>0.0</v>
      </c>
      <c s="64" r="BJ484">
        <v>25.663035</v>
      </c>
      <c s="64" r="BK484">
        <v>12.831517</v>
      </c>
      <c s="64" r="BL484">
        <v>68.434759</v>
      </c>
      <c s="64" r="BM484">
        <v>42.7717239999999</v>
      </c>
      <c s="64" r="BN484">
        <v>132.592345999999</v>
      </c>
      <c s="64" r="BO484">
        <v>319.956573999999</v>
      </c>
      <c s="64" r="BP484">
        <v>47.0488969999999</v>
      </c>
      <c s="64" r="BQ484">
        <v>729.456650999999</v>
      </c>
      <c s="64" r="BR484">
        <v>4.277172</v>
      </c>
      <c s="64" r="BS484">
        <v>17.1086899999999</v>
      </c>
      <c s="64" r="BT484">
        <v>17.1086899999999</v>
      </c>
      <c s="64" r="BU484">
        <v>34.217379</v>
      </c>
      <c s="64" r="BV484">
        <v>162.532553</v>
      </c>
      <c s="64" r="BW484">
        <v>21.3858619999999</v>
      </c>
      <c s="64" r="BX484">
        <v>353.065475999999</v>
      </c>
      <c s="64" r="BY484">
        <v>119.760828</v>
      </c>
      <c s="64" r="BZ484">
        <v>94.0977939999999</v>
      </c>
      <c s="64" r="CA484">
        <v>0.0</v>
      </c>
      <c s="64" r="CB484">
        <v>4.277172</v>
      </c>
      <c s="64" r="CC484">
        <v>0.0</v>
      </c>
      <c s="64" r="CD484">
        <v>8.55434499999999</v>
      </c>
      <c s="64" r="CE484">
        <v>8.55434499999999</v>
      </c>
      <c s="64" r="CF484">
        <v>29.940207</v>
      </c>
      <c s="64" r="CG484">
        <v>0.0</v>
      </c>
      <c s="64" r="CH484">
        <v>42.7717239999999</v>
      </c>
      <c s="64" r="CI484">
        <v>517.537865</v>
      </c>
      <c s="64" r="CJ484">
        <v>0.0</v>
      </c>
      <c s="64" r="CK484">
        <v>38.4945519999999</v>
      </c>
      <c s="64" r="CL484">
        <v>25.663035</v>
      </c>
      <c s="64" r="CM484">
        <v>81.266276</v>
      </c>
      <c s="64" r="CN484">
        <v>175.36407</v>
      </c>
      <c s="64" r="CO484">
        <v>124.038000999999</v>
      </c>
      <c s="64" r="CP484">
        <v>17.1086899999999</v>
      </c>
      <c s="64" r="CQ484">
        <v>55.603242</v>
      </c>
      <c s="64" r="CR484">
        <v>767.119843999999</v>
      </c>
      <c s="64" r="CS484">
        <v>4.277172</v>
      </c>
      <c s="64" r="CT484">
        <v>0.0</v>
      </c>
      <c s="64" r="CU484">
        <v>4.277172</v>
      </c>
      <c s="64" r="CV484">
        <v>12.831517</v>
      </c>
      <c s="64" r="CW484">
        <v>21.3858619999999</v>
      </c>
      <c s="64" r="CX484">
        <v>0.0</v>
      </c>
      <c s="64" r="CY484">
        <v>655.913361</v>
      </c>
      <c s="64" r="CZ484">
        <v>68.434759</v>
      </c>
    </row>
    <row customHeight="1" r="485" ht="15.0">
      <c t="s" s="62" r="A485">
        <v>4884</v>
      </c>
      <c t="s" s="62" r="B485">
        <v>4885</v>
      </c>
      <c t="s" s="62" r="C485">
        <v>4886</v>
      </c>
      <c t="s" s="62" r="D485">
        <v>4887</v>
      </c>
      <c t="s" s="62" r="E485">
        <v>4888</v>
      </c>
      <c t="s" s="62" r="F485">
        <v>4889</v>
      </c>
      <c t="s" s="63" r="G485">
        <v>4890</v>
      </c>
      <c t="s" s="62" r="H485">
        <v>4891</v>
      </c>
      <c s="64" r="I485">
        <v>385.0</v>
      </c>
      <c s="64" r="J485">
        <v>370.0</v>
      </c>
      <c s="64" r="K485">
        <v>360.0</v>
      </c>
      <c s="64" r="L485">
        <v>321.0</v>
      </c>
      <c s="64" r="M485">
        <v>359.0</v>
      </c>
      <c s="64" r="N485">
        <v>453.0</v>
      </c>
      <c s="64" r="O485">
        <v>15.83</v>
      </c>
      <c s="64" r="P485">
        <v>59.463351</v>
      </c>
      <c s="64" r="Q485">
        <v>40.3141359999999</v>
      </c>
      <c s="64" r="R485">
        <v>64.5026179999999</v>
      </c>
      <c s="64" r="S485">
        <v>108.848168</v>
      </c>
      <c s="64" r="T485">
        <v>73.5732979999999</v>
      </c>
      <c s="64" r="U485">
        <v>38.2984289999999</v>
      </c>
      <c s="64" r="V485">
        <v>53.0</v>
      </c>
      <c s="64" r="W485">
        <v>67.0</v>
      </c>
      <c s="64" r="X485">
        <v>77.0</v>
      </c>
      <c s="64" r="Y485">
        <v>73.0</v>
      </c>
      <c s="64" r="Z485">
        <v>62.0</v>
      </c>
      <c s="64" r="AA485">
        <v>38.0</v>
      </c>
      <c s="64" r="AB485">
        <v>191.492146999999</v>
      </c>
      <c s="64" r="AC485">
        <v>29.2277489999999</v>
      </c>
      <c s="64" r="AD485">
        <v>20.1570679999999</v>
      </c>
      <c s="64" r="AE485">
        <v>35.274869</v>
      </c>
      <c s="64" r="AF485">
        <v>51.4005239999999</v>
      </c>
      <c s="64" r="AG485">
        <v>43.337696</v>
      </c>
      <c s="64" r="AH485">
        <v>9.070681</v>
      </c>
      <c s="64" r="AI485">
        <v>3.02355999999999</v>
      </c>
      <c s="64" r="AJ485">
        <v>37.290576</v>
      </c>
      <c s="64" r="AK485">
        <v>119.934555</v>
      </c>
      <c s="64" r="AL485">
        <v>34.2670159999999</v>
      </c>
      <c s="64" r="AM485">
        <v>193.507853</v>
      </c>
      <c s="64" r="AN485">
        <v>30.235602</v>
      </c>
      <c s="64" r="AO485">
        <v>20.1570679999999</v>
      </c>
      <c s="64" r="AP485">
        <v>29.2277489999999</v>
      </c>
      <c s="64" r="AQ485">
        <v>57.4476439999999</v>
      </c>
      <c s="64" r="AR485">
        <v>30.235602</v>
      </c>
      <c s="64" r="AS485">
        <v>25.196335</v>
      </c>
      <c s="64" r="AT485">
        <v>1.007853</v>
      </c>
      <c s="64" r="AU485">
        <v>38.2984289999999</v>
      </c>
      <c s="64" r="AV485">
        <v>110.863874</v>
      </c>
      <c s="64" r="AW485">
        <v>44.34555</v>
      </c>
      <c s="64" r="AX485">
        <v>322.513088999999</v>
      </c>
      <c s="64" r="AY485">
        <v>28.219895</v>
      </c>
      <c s="64" r="AZ485">
        <v>24.188482</v>
      </c>
      <c s="64" r="BA485">
        <v>8.062827</v>
      </c>
      <c s="64" r="BB485">
        <v>16.125654</v>
      </c>
      <c s="64" r="BC485">
        <v>32.2513089999999</v>
      </c>
      <c s="64" r="BD485">
        <v>56.439791</v>
      </c>
      <c s="64" r="BE485">
        <v>120.942408</v>
      </c>
      <c s="64" r="BF485">
        <v>36.2827229999999</v>
      </c>
      <c s="64" r="BG485">
        <v>304.0</v>
      </c>
      <c s="64" r="BH485">
        <v>165.287958</v>
      </c>
      <c s="64" r="BI485">
        <v>20.1570679999999</v>
      </c>
      <c s="64" r="BJ485">
        <v>20.1570679999999</v>
      </c>
      <c s="64" r="BK485">
        <v>4.03141399999999</v>
      </c>
      <c s="64" r="BL485">
        <v>4.03141399999999</v>
      </c>
      <c s="64" r="BM485">
        <v>0.0</v>
      </c>
      <c s="64" r="BN485">
        <v>36.2827229999999</v>
      </c>
      <c s="64" r="BO485">
        <v>64.5026179999999</v>
      </c>
      <c s="64" r="BP485">
        <v>16.125654</v>
      </c>
      <c s="64" r="BQ485">
        <v>157.225131</v>
      </c>
      <c s="64" r="BR485">
        <v>8.062827</v>
      </c>
      <c s="64" r="BS485">
        <v>4.03141399999999</v>
      </c>
      <c s="64" r="BT485">
        <v>4.03141399999999</v>
      </c>
      <c s="64" r="BU485">
        <v>12.094241</v>
      </c>
      <c s="64" r="BV485">
        <v>32.2513089999999</v>
      </c>
      <c s="64" r="BW485">
        <v>20.1570679999999</v>
      </c>
      <c s="64" r="BX485">
        <v>56.439791</v>
      </c>
      <c s="64" r="BY485">
        <v>20.1570679999999</v>
      </c>
      <c s="64" r="BZ485">
        <v>24.188482</v>
      </c>
      <c s="64" r="CA485">
        <v>0.0</v>
      </c>
      <c s="64" r="CB485">
        <v>0.0</v>
      </c>
      <c s="64" r="CC485">
        <v>0.0</v>
      </c>
      <c s="64" r="CD485">
        <v>0.0</v>
      </c>
      <c s="64" r="CE485">
        <v>0.0</v>
      </c>
      <c s="64" r="CF485">
        <v>8.062827</v>
      </c>
      <c s="64" r="CG485">
        <v>0.0</v>
      </c>
      <c s="64" r="CH485">
        <v>16.125654</v>
      </c>
      <c s="64" r="CI485">
        <v>137.068063</v>
      </c>
      <c s="64" r="CJ485">
        <v>28.219895</v>
      </c>
      <c s="64" r="CK485">
        <v>12.094241</v>
      </c>
      <c s="64" r="CL485">
        <v>8.062827</v>
      </c>
      <c s="64" r="CM485">
        <v>16.125654</v>
      </c>
      <c s="64" r="CN485">
        <v>20.1570679999999</v>
      </c>
      <c s="64" r="CO485">
        <v>40.3141359999999</v>
      </c>
      <c s="64" r="CP485">
        <v>4.03141399999999</v>
      </c>
      <c s="64" r="CQ485">
        <v>8.062827</v>
      </c>
      <c s="64" r="CR485">
        <v>161.256544999999</v>
      </c>
      <c s="64" r="CS485">
        <v>0.0</v>
      </c>
      <c s="64" r="CT485">
        <v>12.094241</v>
      </c>
      <c s="64" r="CU485">
        <v>0.0</v>
      </c>
      <c s="64" r="CV485">
        <v>0.0</v>
      </c>
      <c s="64" r="CW485">
        <v>12.094241</v>
      </c>
      <c s="64" r="CX485">
        <v>8.062827</v>
      </c>
      <c s="64" r="CY485">
        <v>116.910995</v>
      </c>
      <c s="64" r="CZ485">
        <v>12.094241</v>
      </c>
    </row>
    <row customHeight="1" r="486" ht="15.0">
      <c t="s" s="62" r="A486">
        <v>4892</v>
      </c>
      <c t="s" s="62" r="B486">
        <v>4893</v>
      </c>
      <c t="s" s="62" r="C486">
        <v>4894</v>
      </c>
      <c t="s" s="62" r="D486">
        <v>4895</v>
      </c>
      <c t="s" s="62" r="E486">
        <v>4896</v>
      </c>
      <c t="s" s="62" r="F486">
        <v>4897</v>
      </c>
      <c t="s" s="63" r="G486">
        <v>4898</v>
      </c>
      <c t="s" s="62" r="H486">
        <v>4899</v>
      </c>
      <c s="64" r="I486">
        <v>2186.0</v>
      </c>
      <c s="64" r="J486">
        <v>1531.0</v>
      </c>
      <c s="64" r="K486">
        <v>1461.0</v>
      </c>
      <c s="64" r="L486">
        <v>1552.0</v>
      </c>
      <c s="64" r="M486">
        <v>1384.0</v>
      </c>
      <c s="64" r="N486">
        <v>1393.0</v>
      </c>
      <c s="64" r="O486">
        <v>11.14</v>
      </c>
      <c s="64" r="P486">
        <v>515.153402</v>
      </c>
      <c s="64" r="Q486">
        <v>403.374833</v>
      </c>
      <c s="64" r="R486">
        <v>517.097377</v>
      </c>
      <c s="64" r="S486">
        <v>378.103157</v>
      </c>
      <c s="64" r="T486">
        <v>247.856824999999</v>
      </c>
      <c s="64" r="U486">
        <v>124.414406</v>
      </c>
      <c s="64" r="V486">
        <v>312.0</v>
      </c>
      <c s="64" r="W486">
        <v>313.0</v>
      </c>
      <c s="64" r="X486">
        <v>329.0</v>
      </c>
      <c s="64" r="Y486">
        <v>290.0</v>
      </c>
      <c s="64" r="Z486">
        <v>182.0</v>
      </c>
      <c s="64" r="AA486">
        <v>105.0</v>
      </c>
      <c s="64" r="AB486">
        <v>1099.317919</v>
      </c>
      <c s="64" r="AC486">
        <v>271.184526</v>
      </c>
      <c s="64" r="AD486">
        <v>198.28546</v>
      </c>
      <c s="64" r="AE486">
        <v>260.492662999999</v>
      </c>
      <c s="64" r="AF486">
        <v>191.481547</v>
      </c>
      <c s="64" r="AG486">
        <v>128.302357</v>
      </c>
      <c s="64" r="AH486">
        <v>46.655402</v>
      </c>
      <c s="64" r="AI486">
        <v>2.915963</v>
      </c>
      <c s="64" r="AJ486">
        <v>344.083593</v>
      </c>
      <c s="64" r="AK486">
        <v>637.623832999999</v>
      </c>
      <c s="64" r="AL486">
        <v>117.610494</v>
      </c>
      <c s="64" r="AM486">
        <v>1086.68208099999</v>
      </c>
      <c s="64" r="AN486">
        <v>243.968875</v>
      </c>
      <c s="64" r="AO486">
        <v>205.089372999999</v>
      </c>
      <c s="64" r="AP486">
        <v>256.604713</v>
      </c>
      <c s="64" r="AQ486">
        <v>186.62161</v>
      </c>
      <c s="64" r="AR486">
        <v>119.554469</v>
      </c>
      <c s="64" r="AS486">
        <v>60.2632279999999</v>
      </c>
      <c s="64" r="AT486">
        <v>14.579813</v>
      </c>
      <c s="64" r="AU486">
        <v>296.456203</v>
      </c>
      <c s="64" r="AV486">
        <v>658.035571</v>
      </c>
      <c s="64" r="AW486">
        <v>132.190306999999</v>
      </c>
      <c s="64" r="AX486">
        <v>1706.810138</v>
      </c>
      <c s="64" r="AY486">
        <v>0.0</v>
      </c>
      <c s="64" r="AZ486">
        <v>50.543353</v>
      </c>
      <c s="64" r="BA486">
        <v>31.1036019999999</v>
      </c>
      <c s="64" r="BB486">
        <v>198.28546</v>
      </c>
      <c s="64" r="BC486">
        <v>392.68297</v>
      </c>
      <c s="64" r="BD486">
        <v>408.234771</v>
      </c>
      <c s="64" r="BE486">
        <v>365.467318999999</v>
      </c>
      <c s="64" r="BF486">
        <v>260.492662999999</v>
      </c>
      <c s="64" r="BG486">
        <v>1180.0</v>
      </c>
      <c s="64" r="BH486">
        <v>832.021343</v>
      </c>
      <c s="64" r="BI486">
        <v>0.0</v>
      </c>
      <c s="64" r="BJ486">
        <v>38.879502</v>
      </c>
      <c s="64" r="BK486">
        <v>19.439751</v>
      </c>
      <c s="64" r="BL486">
        <v>97.198755</v>
      </c>
      <c s="64" r="BM486">
        <v>77.759004</v>
      </c>
      <c s="64" r="BN486">
        <v>346.027567999999</v>
      </c>
      <c s="64" r="BO486">
        <v>182.733658999999</v>
      </c>
      <c s="64" r="BP486">
        <v>69.9831039999999</v>
      </c>
      <c s="64" r="BQ486">
        <v>874.788795</v>
      </c>
      <c s="64" r="BR486">
        <v>0.0</v>
      </c>
      <c s="64" r="BS486">
        <v>11.6638509999999</v>
      </c>
      <c s="64" r="BT486">
        <v>11.6638509999999</v>
      </c>
      <c s="64" r="BU486">
        <v>101.086704999999</v>
      </c>
      <c s="64" r="BV486">
        <v>314.923966</v>
      </c>
      <c s="64" r="BW486">
        <v>62.207203</v>
      </c>
      <c s="64" r="BX486">
        <v>182.733658999999</v>
      </c>
      <c s="64" r="BY486">
        <v>190.509559999999</v>
      </c>
      <c s="64" r="BZ486">
        <v>221.613160999999</v>
      </c>
      <c s="64" r="CA486">
        <v>0.0</v>
      </c>
      <c s="64" r="CB486">
        <v>3.88795</v>
      </c>
      <c s="64" r="CC486">
        <v>0.0</v>
      </c>
      <c s="64" r="CD486">
        <v>7.7759</v>
      </c>
      <c s="64" r="CE486">
        <v>58.319253</v>
      </c>
      <c s="64" r="CF486">
        <v>50.543353</v>
      </c>
      <c s="64" r="CG486">
        <v>0.0</v>
      </c>
      <c s="64" r="CH486">
        <v>101.086704999999</v>
      </c>
      <c s="64" r="CI486">
        <v>948.659849</v>
      </c>
      <c s="64" r="CJ486">
        <v>0.0</v>
      </c>
      <c s="64" r="CK486">
        <v>31.1036019999999</v>
      </c>
      <c s="64" r="CL486">
        <v>31.1036019999999</v>
      </c>
      <c s="64" r="CM486">
        <v>178.845709</v>
      </c>
      <c s="64" r="CN486">
        <v>303.260115999999</v>
      </c>
      <c s="64" r="CO486">
        <v>330.475767</v>
      </c>
      <c s="64" r="CP486">
        <v>0.0</v>
      </c>
      <c s="64" r="CQ486">
        <v>73.871054</v>
      </c>
      <c s="64" r="CR486">
        <v>536.537128</v>
      </c>
      <c s="64" r="CS486">
        <v>0.0</v>
      </c>
      <c s="64" r="CT486">
        <v>15.5518009999999</v>
      </c>
      <c s="64" r="CU486">
        <v>0.0</v>
      </c>
      <c s="64" r="CV486">
        <v>11.6638509999999</v>
      </c>
      <c s="64" r="CW486">
        <v>31.1036019999999</v>
      </c>
      <c s="64" r="CX486">
        <v>27.215651</v>
      </c>
      <c s="64" r="CY486">
        <v>365.467318999999</v>
      </c>
      <c s="64" r="CZ486">
        <v>85.5349039999999</v>
      </c>
    </row>
    <row customHeight="1" r="487" ht="15.0">
      <c t="s" s="62" r="A487">
        <v>4900</v>
      </c>
      <c t="s" s="62" r="B487">
        <v>4901</v>
      </c>
      <c t="s" s="62" r="C487">
        <v>4902</v>
      </c>
      <c t="s" s="62" r="D487">
        <v>4903</v>
      </c>
      <c t="s" s="62" r="E487">
        <v>4904</v>
      </c>
      <c t="s" s="62" r="F487">
        <v>4905</v>
      </c>
      <c t="s" s="63" r="G487">
        <v>4906</v>
      </c>
      <c t="s" s="62" r="H487">
        <v>4907</v>
      </c>
      <c s="64" r="I487">
        <v>397.0</v>
      </c>
      <c s="64" r="J487">
        <v>471.0</v>
      </c>
      <c s="64" r="K487">
        <v>427.0</v>
      </c>
      <c s="64" r="L487">
        <v>441.0</v>
      </c>
      <c s="64" r="M487">
        <v>419.0</v>
      </c>
      <c s="64" r="N487">
        <v>429.0</v>
      </c>
      <c s="64" r="O487">
        <v>11.54</v>
      </c>
      <c s="64" r="P487">
        <v>51.2140559999999</v>
      </c>
      <c s="64" r="Q487">
        <v>59.1842049999999</v>
      </c>
      <c s="64" r="R487">
        <v>65.9873419999999</v>
      </c>
      <c s="64" r="S487">
        <v>107.352541</v>
      </c>
      <c s="64" r="T487">
        <v>59.093142</v>
      </c>
      <c s="64" r="U487">
        <v>54.1687129999999</v>
      </c>
      <c s="64" r="V487">
        <v>102.0</v>
      </c>
      <c s="64" r="W487">
        <v>75.0</v>
      </c>
      <c s="64" r="X487">
        <v>113.0</v>
      </c>
      <c s="64" r="Y487">
        <v>71.0</v>
      </c>
      <c s="64" r="Z487">
        <v>75.0</v>
      </c>
      <c s="64" r="AA487">
        <v>35.0</v>
      </c>
      <c s="64" r="AB487">
        <v>201.962277</v>
      </c>
      <c s="64" r="AC487">
        <v>29.546571</v>
      </c>
      <c s="64" r="AD487">
        <v>29.6072799999999</v>
      </c>
      <c s="64" r="AE487">
        <v>31.516342</v>
      </c>
      <c s="64" r="AF487">
        <v>58.1082559999999</v>
      </c>
      <c s="64" r="AG487">
        <v>29.546571</v>
      </c>
      <c s="64" r="AH487">
        <v>23.637257</v>
      </c>
      <c s="64" r="AI487">
        <v>0.0</v>
      </c>
      <c s="64" r="AJ487">
        <v>42.395617</v>
      </c>
      <c s="64" r="AK487">
        <v>121.156118</v>
      </c>
      <c s="64" r="AL487">
        <v>38.410542</v>
      </c>
      <c s="64" r="AM487">
        <v>195.037723</v>
      </c>
      <c s="64" r="AN487">
        <v>21.6674849999999</v>
      </c>
      <c s="64" r="AO487">
        <v>29.5769249999999</v>
      </c>
      <c s="64" r="AP487">
        <v>34.4709989999999</v>
      </c>
      <c s="64" r="AQ487">
        <v>49.2442849999999</v>
      </c>
      <c s="64" r="AR487">
        <v>29.546571</v>
      </c>
      <c s="64" r="AS487">
        <v>30.531457</v>
      </c>
      <c s="64" r="AT487">
        <v>0.0</v>
      </c>
      <c s="64" r="AU487">
        <v>37.4560109999999</v>
      </c>
      <c s="64" r="AV487">
        <v>112.27697</v>
      </c>
      <c s="64" r="AW487">
        <v>45.3047419999999</v>
      </c>
      <c s="64" r="AX487">
        <v>350.740726999999</v>
      </c>
      <c s="64" r="AY487">
        <v>19.697714</v>
      </c>
      <c s="64" r="AZ487">
        <v>19.697714</v>
      </c>
      <c s="64" r="BA487">
        <v>3.939543</v>
      </c>
      <c s="64" r="BB487">
        <v>23.637257</v>
      </c>
      <c s="64" r="BC487">
        <v>47.274514</v>
      </c>
      <c s="64" r="BD487">
        <v>86.7306499999999</v>
      </c>
      <c s="64" r="BE487">
        <v>98.4885699999999</v>
      </c>
      <c s="64" r="BF487">
        <v>51.274765</v>
      </c>
      <c s="64" r="BG487">
        <v>388.0</v>
      </c>
      <c s="64" r="BH487">
        <v>204.916934</v>
      </c>
      <c s="64" r="BI487">
        <v>15.758171</v>
      </c>
      <c s="64" r="BJ487">
        <v>15.758171</v>
      </c>
      <c s="64" r="BK487">
        <v>0.0</v>
      </c>
      <c s="64" r="BL487">
        <v>11.818628</v>
      </c>
      <c s="64" r="BM487">
        <v>15.758171</v>
      </c>
      <c s="64" r="BN487">
        <v>63.093394</v>
      </c>
      <c s="64" r="BO487">
        <v>63.032685</v>
      </c>
      <c s="64" r="BP487">
        <v>19.697714</v>
      </c>
      <c s="64" r="BQ487">
        <v>145.823792</v>
      </c>
      <c s="64" r="BR487">
        <v>3.939543</v>
      </c>
      <c s="64" r="BS487">
        <v>3.939543</v>
      </c>
      <c s="64" r="BT487">
        <v>3.939543</v>
      </c>
      <c s="64" r="BU487">
        <v>11.818628</v>
      </c>
      <c s="64" r="BV487">
        <v>31.516342</v>
      </c>
      <c s="64" r="BW487">
        <v>23.637257</v>
      </c>
      <c s="64" r="BX487">
        <v>35.455885</v>
      </c>
      <c s="64" r="BY487">
        <v>31.577051</v>
      </c>
      <c s="64" r="BZ487">
        <v>47.3959309999999</v>
      </c>
      <c s="64" r="CA487">
        <v>0.0</v>
      </c>
      <c s="64" r="CB487">
        <v>0.0</v>
      </c>
      <c s="64" r="CC487">
        <v>0.0</v>
      </c>
      <c s="64" r="CD487">
        <v>3.939543</v>
      </c>
      <c s="64" r="CE487">
        <v>7.879086</v>
      </c>
      <c s="64" r="CF487">
        <v>7.939794</v>
      </c>
      <c s="64" r="CG487">
        <v>0.0</v>
      </c>
      <c s="64" r="CH487">
        <v>27.637508</v>
      </c>
      <c s="64" r="CI487">
        <v>173.339882999999</v>
      </c>
      <c s="64" r="CJ487">
        <v>3.939543</v>
      </c>
      <c s="64" r="CK487">
        <v>19.697714</v>
      </c>
      <c s="64" r="CL487">
        <v>3.939543</v>
      </c>
      <c s="64" r="CM487">
        <v>11.818628</v>
      </c>
      <c s="64" r="CN487">
        <v>39.395428</v>
      </c>
      <c s="64" r="CO487">
        <v>74.851313</v>
      </c>
      <c s="64" r="CP487">
        <v>3.939543</v>
      </c>
      <c s="64" r="CQ487">
        <v>15.758171</v>
      </c>
      <c s="64" r="CR487">
        <v>130.004911999999</v>
      </c>
      <c s="64" r="CS487">
        <v>15.758171</v>
      </c>
      <c s="64" r="CT487">
        <v>0.0</v>
      </c>
      <c s="64" r="CU487">
        <v>0.0</v>
      </c>
      <c s="64" r="CV487">
        <v>7.879086</v>
      </c>
      <c s="64" r="CW487">
        <v>0.0</v>
      </c>
      <c s="64" r="CX487">
        <v>3.939543</v>
      </c>
      <c s="64" r="CY487">
        <v>94.5490269999999</v>
      </c>
      <c s="64" r="CZ487">
        <v>7.879086</v>
      </c>
    </row>
    <row customHeight="1" r="488" ht="15.0">
      <c t="s" s="62" r="A488">
        <v>4908</v>
      </c>
      <c t="s" s="62" r="B488">
        <v>4909</v>
      </c>
      <c t="s" s="62" r="C488">
        <v>4910</v>
      </c>
      <c t="s" s="62" r="D488">
        <v>4911</v>
      </c>
      <c t="s" s="62" r="E488">
        <v>4912</v>
      </c>
      <c t="s" s="62" r="F488">
        <v>4913</v>
      </c>
      <c t="s" s="63" r="G488">
        <v>4914</v>
      </c>
      <c t="s" s="62" r="H488">
        <v>4915</v>
      </c>
      <c s="64" r="I488">
        <v>779.0</v>
      </c>
      <c s="64" r="J488">
        <v>574.0</v>
      </c>
      <c s="64" r="K488">
        <v>561.0</v>
      </c>
      <c s="64" r="L488">
        <v>579.0</v>
      </c>
      <c s="64" r="M488">
        <v>397.0</v>
      </c>
      <c s="64" r="N488">
        <v>342.0</v>
      </c>
      <c s="64" r="O488">
        <v>42.64</v>
      </c>
      <c s="64" r="P488">
        <v>174.041816</v>
      </c>
      <c s="64" r="Q488">
        <v>100.516129</v>
      </c>
      <c s="64" r="R488">
        <v>207.547192</v>
      </c>
      <c s="64" r="S488">
        <v>157.289128</v>
      </c>
      <c s="64" r="T488">
        <v>94.9318999999999</v>
      </c>
      <c s="64" r="U488">
        <v>44.6738349999999</v>
      </c>
      <c s="64" r="V488">
        <v>99.0</v>
      </c>
      <c s="64" r="W488">
        <v>121.0</v>
      </c>
      <c s="64" r="X488">
        <v>135.0</v>
      </c>
      <c s="64" r="Y488">
        <v>124.0</v>
      </c>
      <c s="64" r="Z488">
        <v>71.0</v>
      </c>
      <c s="64" r="AA488">
        <v>24.0</v>
      </c>
      <c s="64" r="AB488">
        <v>428.124253</v>
      </c>
      <c s="64" r="AC488">
        <v>113.545998</v>
      </c>
      <c s="64" r="AD488">
        <v>49.3273599999999</v>
      </c>
      <c s="64" r="AE488">
        <v>107.031063</v>
      </c>
      <c s="64" r="AF488">
        <v>91.20908</v>
      </c>
      <c s="64" r="AG488">
        <v>44.6738349999999</v>
      </c>
      <c s="64" r="AH488">
        <v>22.336918</v>
      </c>
      <c s="64" r="AI488">
        <v>0.0</v>
      </c>
      <c s="64" r="AJ488">
        <v>132.160096</v>
      </c>
      <c s="64" r="AK488">
        <v>249.428912999999</v>
      </c>
      <c s="64" r="AL488">
        <v>46.535245</v>
      </c>
      <c s="64" r="AM488">
        <v>350.875746999999</v>
      </c>
      <c s="64" r="AN488">
        <v>60.495818</v>
      </c>
      <c s="64" r="AO488">
        <v>51.188769</v>
      </c>
      <c s="64" r="AP488">
        <v>100.516129</v>
      </c>
      <c s="64" r="AQ488">
        <v>66.080048</v>
      </c>
      <c s="64" r="AR488">
        <v>50.258065</v>
      </c>
      <c s="64" r="AS488">
        <v>22.336918</v>
      </c>
      <c s="64" r="AT488">
        <v>0.0</v>
      </c>
      <c s="64" r="AU488">
        <v>78.1792109999999</v>
      </c>
      <c s="64" r="AV488">
        <v>223.369176</v>
      </c>
      <c s="64" r="AW488">
        <v>49.3273599999999</v>
      </c>
      <c s="64" r="AX488">
        <v>591.928315</v>
      </c>
      <c s="64" r="AY488">
        <v>3.72282</v>
      </c>
      <c s="64" r="AZ488">
        <v>29.782557</v>
      </c>
      <c s="64" r="BA488">
        <v>40.951016</v>
      </c>
      <c s="64" r="BB488">
        <v>137.744325</v>
      </c>
      <c s="64" r="BC488">
        <v>126.575866</v>
      </c>
      <c s="64" r="BD488">
        <v>63.287933</v>
      </c>
      <c s="64" r="BE488">
        <v>126.575866</v>
      </c>
      <c s="64" r="BF488">
        <v>63.287933</v>
      </c>
      <c s="64" r="BG488">
        <v>516.0</v>
      </c>
      <c s="64" r="BH488">
        <v>308.994026</v>
      </c>
      <c s="64" r="BI488">
        <v>0.0</v>
      </c>
      <c s="64" r="BJ488">
        <v>14.891278</v>
      </c>
      <c s="64" r="BK488">
        <v>29.782557</v>
      </c>
      <c s="64" r="BL488">
        <v>74.4563919999999</v>
      </c>
      <c s="64" r="BM488">
        <v>40.951016</v>
      </c>
      <c s="64" r="BN488">
        <v>52.1194739999999</v>
      </c>
      <c s="64" r="BO488">
        <v>63.287933</v>
      </c>
      <c s="64" r="BP488">
        <v>33.5053759999999</v>
      </c>
      <c s="64" r="BQ488">
        <v>282.934288999999</v>
      </c>
      <c s="64" r="BR488">
        <v>3.72282</v>
      </c>
      <c s="64" r="BS488">
        <v>14.891278</v>
      </c>
      <c s="64" r="BT488">
        <v>11.168459</v>
      </c>
      <c s="64" r="BU488">
        <v>63.287933</v>
      </c>
      <c s="64" r="BV488">
        <v>85.624851</v>
      </c>
      <c s="64" r="BW488">
        <v>11.168459</v>
      </c>
      <c s="64" r="BX488">
        <v>63.287933</v>
      </c>
      <c s="64" r="BY488">
        <v>29.782557</v>
      </c>
      <c s="64" r="BZ488">
        <v>63.287933</v>
      </c>
      <c s="64" r="CA488">
        <v>0.0</v>
      </c>
      <c s="64" r="CB488">
        <v>0.0</v>
      </c>
      <c s="64" r="CC488">
        <v>0.0</v>
      </c>
      <c s="64" r="CD488">
        <v>3.72282</v>
      </c>
      <c s="64" r="CE488">
        <v>14.891278</v>
      </c>
      <c s="64" r="CF488">
        <v>7.44563899999999</v>
      </c>
      <c s="64" r="CG488">
        <v>0.0</v>
      </c>
      <c s="64" r="CH488">
        <v>37.2281959999999</v>
      </c>
      <c s="64" r="CI488">
        <v>368.55914</v>
      </c>
      <c s="64" r="CJ488">
        <v>0.0</v>
      </c>
      <c s="64" r="CK488">
        <v>26.0597369999999</v>
      </c>
      <c s="64" r="CL488">
        <v>37.2281959999999</v>
      </c>
      <c s="64" r="CM488">
        <v>130.298686</v>
      </c>
      <c s="64" r="CN488">
        <v>100.516129</v>
      </c>
      <c s="64" r="CO488">
        <v>52.1194739999999</v>
      </c>
      <c s="64" r="CP488">
        <v>0.0</v>
      </c>
      <c s="64" r="CQ488">
        <v>22.336918</v>
      </c>
      <c s="64" r="CR488">
        <v>160.081243</v>
      </c>
      <c s="64" r="CS488">
        <v>3.72282</v>
      </c>
      <c s="64" r="CT488">
        <v>3.72282</v>
      </c>
      <c s="64" r="CU488">
        <v>3.72282</v>
      </c>
      <c s="64" r="CV488">
        <v>3.72282</v>
      </c>
      <c s="64" r="CW488">
        <v>11.168459</v>
      </c>
      <c s="64" r="CX488">
        <v>3.72282</v>
      </c>
      <c s="64" r="CY488">
        <v>126.575866</v>
      </c>
      <c s="64" r="CZ488">
        <v>3.72282</v>
      </c>
    </row>
    <row customHeight="1" r="489" ht="15.0">
      <c t="s" s="62" r="A489">
        <v>4916</v>
      </c>
      <c t="s" s="62" r="B489">
        <v>4917</v>
      </c>
      <c t="s" s="62" r="C489">
        <v>4918</v>
      </c>
      <c t="s" s="62" r="D489">
        <v>4919</v>
      </c>
      <c t="s" s="62" r="E489">
        <v>4920</v>
      </c>
      <c t="s" s="62" r="F489">
        <v>4921</v>
      </c>
      <c t="s" s="63" r="G489">
        <v>4922</v>
      </c>
      <c t="s" s="62" r="H489">
        <v>4923</v>
      </c>
      <c s="64" r="I489">
        <v>1443.0</v>
      </c>
      <c s="64" r="J489">
        <v>1133.0</v>
      </c>
      <c s="64" r="K489">
        <v>1188.0</v>
      </c>
      <c s="64" r="L489">
        <v>941.0</v>
      </c>
      <c s="64" r="M489">
        <v>649.0</v>
      </c>
      <c s="64" r="N489">
        <v>673.0</v>
      </c>
      <c s="64" r="O489">
        <v>13.04</v>
      </c>
      <c s="64" r="P489">
        <v>297.693173</v>
      </c>
      <c s="64" r="Q489">
        <v>219.751688</v>
      </c>
      <c s="64" r="R489">
        <v>339.911477999999</v>
      </c>
      <c s="64" r="S489">
        <v>324.756189</v>
      </c>
      <c s="64" r="T489">
        <v>188.358589999999</v>
      </c>
      <c s="64" r="U489">
        <v>72.5288819999999</v>
      </c>
      <c s="64" r="V489">
        <v>209.0</v>
      </c>
      <c s="64" r="W489">
        <v>216.0</v>
      </c>
      <c s="64" r="X489">
        <v>251.0</v>
      </c>
      <c s="64" r="Y489">
        <v>267.0</v>
      </c>
      <c s="64" r="Z489">
        <v>136.0</v>
      </c>
      <c s="64" r="AA489">
        <v>54.0</v>
      </c>
      <c s="64" r="AB489">
        <v>744.774193999999</v>
      </c>
      <c s="64" r="AC489">
        <v>171.03826</v>
      </c>
      <c s="64" r="AD489">
        <v>114.747187</v>
      </c>
      <c s="64" r="AE489">
        <v>175.368342</v>
      </c>
      <c s="64" r="AF489">
        <v>155.882971</v>
      </c>
      <c s="64" r="AG489">
        <v>93.0967739999999</v>
      </c>
      <c s="64" r="AH489">
        <v>34.6406599999999</v>
      </c>
      <c s="64" r="AI489">
        <v>0.0</v>
      </c>
      <c s="64" r="AJ489">
        <v>224.08177</v>
      </c>
      <c s="64" r="AK489">
        <v>433.008252</v>
      </c>
      <c s="64" r="AL489">
        <v>87.684171</v>
      </c>
      <c s="64" r="AM489">
        <v>698.225806</v>
      </c>
      <c s="64" r="AN489">
        <v>126.654914</v>
      </c>
      <c s="64" r="AO489">
        <v>105.004501</v>
      </c>
      <c s="64" r="AP489">
        <v>164.543136</v>
      </c>
      <c s="64" r="AQ489">
        <v>168.873218</v>
      </c>
      <c s="64" r="AR489">
        <v>95.2618149999999</v>
      </c>
      <c s="64" r="AS489">
        <v>34.6406599999999</v>
      </c>
      <c s="64" r="AT489">
        <v>3.24756199999999</v>
      </c>
      <c s="64" r="AU489">
        <v>150.470368</v>
      </c>
      <c s="64" r="AV489">
        <v>454.658664999999</v>
      </c>
      <c s="64" r="AW489">
        <v>93.0967739999999</v>
      </c>
      <c s="64" r="AX489">
        <v>1112.831208</v>
      </c>
      <c s="64" r="AY489">
        <v>12.9902479999999</v>
      </c>
      <c s="64" r="AZ489">
        <v>25.980495</v>
      </c>
      <c s="64" r="BA489">
        <v>73.6114029999999</v>
      </c>
      <c s="64" r="BB489">
        <v>199.183796</v>
      </c>
      <c s="64" r="BC489">
        <v>181.863465999999</v>
      </c>
      <c s="64" r="BD489">
        <v>220.834208999999</v>
      </c>
      <c s="64" r="BE489">
        <v>229.494373999999</v>
      </c>
      <c s="64" r="BF489">
        <v>168.873218</v>
      </c>
      <c s="64" r="BG489">
        <v>872.0</v>
      </c>
      <c s="64" r="BH489">
        <v>575.900975</v>
      </c>
      <c s="64" r="BI489">
        <v>8.66016499999999</v>
      </c>
      <c s="64" r="BJ489">
        <v>21.650413</v>
      </c>
      <c s="64" r="BK489">
        <v>51.96099</v>
      </c>
      <c s="64" r="BL489">
        <v>82.271568</v>
      </c>
      <c s="64" r="BM489">
        <v>30.310578</v>
      </c>
      <c s="64" r="BN489">
        <v>173.203301</v>
      </c>
      <c s="64" r="BO489">
        <v>142.892722999999</v>
      </c>
      <c s="64" r="BP489">
        <v>64.951238</v>
      </c>
      <c s="64" r="BQ489">
        <v>536.930233</v>
      </c>
      <c s="64" r="BR489">
        <v>4.330083</v>
      </c>
      <c s="64" r="BS489">
        <v>4.330083</v>
      </c>
      <c s="64" r="BT489">
        <v>21.650413</v>
      </c>
      <c s="64" r="BU489">
        <v>116.912228</v>
      </c>
      <c s="64" r="BV489">
        <v>151.552888</v>
      </c>
      <c s="64" r="BW489">
        <v>47.6309079999999</v>
      </c>
      <c s="64" r="BX489">
        <v>86.60165</v>
      </c>
      <c s="64" r="BY489">
        <v>103.92198</v>
      </c>
      <c s="64" r="BZ489">
        <v>121.242311</v>
      </c>
      <c s="64" r="CA489">
        <v>0.0</v>
      </c>
      <c s="64" r="CB489">
        <v>0.0</v>
      </c>
      <c s="64" r="CC489">
        <v>0.0</v>
      </c>
      <c s="64" r="CD489">
        <v>12.9902479999999</v>
      </c>
      <c s="64" r="CE489">
        <v>21.650413</v>
      </c>
      <c s="64" r="CF489">
        <v>12.9902479999999</v>
      </c>
      <c s="64" r="CG489">
        <v>0.0</v>
      </c>
      <c s="64" r="CH489">
        <v>73.6114029999999</v>
      </c>
      <c s="64" r="CI489">
        <v>649.512378</v>
      </c>
      <c s="64" r="CJ489">
        <v>4.330083</v>
      </c>
      <c s="64" r="CK489">
        <v>21.650413</v>
      </c>
      <c s="64" r="CL489">
        <v>56.2910729999999</v>
      </c>
      <c s="64" r="CM489">
        <v>164.543136</v>
      </c>
      <c s="64" r="CN489">
        <v>151.552888</v>
      </c>
      <c s="64" r="CO489">
        <v>186.193547999999</v>
      </c>
      <c s="64" r="CP489">
        <v>4.330083</v>
      </c>
      <c s="64" r="CQ489">
        <v>60.621155</v>
      </c>
      <c s="64" r="CR489">
        <v>342.076519</v>
      </c>
      <c s="64" r="CS489">
        <v>8.66016499999999</v>
      </c>
      <c s="64" r="CT489">
        <v>4.330083</v>
      </c>
      <c s="64" r="CU489">
        <v>17.3203299999999</v>
      </c>
      <c s="64" r="CV489">
        <v>21.650413</v>
      </c>
      <c s="64" r="CW489">
        <v>8.66016499999999</v>
      </c>
      <c s="64" r="CX489">
        <v>21.650413</v>
      </c>
      <c s="64" r="CY489">
        <v>225.164290999999</v>
      </c>
      <c s="64" r="CZ489">
        <v>34.6406599999999</v>
      </c>
    </row>
    <row customHeight="1" r="490" ht="15.0">
      <c t="s" s="62" r="A490">
        <v>4924</v>
      </c>
      <c t="s" s="62" r="B490">
        <v>4925</v>
      </c>
      <c t="s" s="62" r="C490">
        <v>4926</v>
      </c>
      <c t="s" s="62" r="D490">
        <v>4927</v>
      </c>
      <c t="s" s="62" r="E490">
        <v>4928</v>
      </c>
      <c t="s" s="62" r="F490">
        <v>4929</v>
      </c>
      <c t="s" s="63" r="G490">
        <v>4930</v>
      </c>
      <c t="s" s="62" r="H490">
        <v>4931</v>
      </c>
      <c s="64" r="I490">
        <v>2223.0</v>
      </c>
      <c s="64" r="J490">
        <v>1928.0</v>
      </c>
      <c s="64" r="K490">
        <v>1714.0</v>
      </c>
      <c s="64" r="L490">
        <v>1602.0</v>
      </c>
      <c s="64" r="M490">
        <v>1085.0</v>
      </c>
      <c s="64" r="N490">
        <v>741.0</v>
      </c>
      <c s="64" r="O490">
        <v>14.8</v>
      </c>
      <c s="64" r="P490">
        <v>453.478469</v>
      </c>
      <c s="64" r="Q490">
        <v>247.258622</v>
      </c>
      <c s="64" r="R490">
        <v>510.932753999999</v>
      </c>
      <c s="64" r="S490">
        <v>472.971886999999</v>
      </c>
      <c s="64" r="T490">
        <v>340.543738</v>
      </c>
      <c s="64" r="U490">
        <v>197.814528999999</v>
      </c>
      <c s="64" r="V490">
        <v>362.0</v>
      </c>
      <c s="64" r="W490">
        <v>296.0</v>
      </c>
      <c s="64" r="X490">
        <v>438.0</v>
      </c>
      <c s="64" r="Y490">
        <v>467.0</v>
      </c>
      <c s="64" r="Z490">
        <v>213.0</v>
      </c>
      <c s="64" r="AA490">
        <v>152.0</v>
      </c>
      <c s="64" r="AB490">
        <v>1045.306609</v>
      </c>
      <c s="64" r="AC490">
        <v>200.06403</v>
      </c>
      <c s="64" r="AD490">
        <v>124.142296</v>
      </c>
      <c s="64" r="AE490">
        <v>248.284591</v>
      </c>
      <c s="64" r="AF490">
        <v>240.076835999999</v>
      </c>
      <c s="64" r="AG490">
        <v>170.284886</v>
      </c>
      <c s="64" r="AH490">
        <v>56.376251</v>
      </c>
      <c s="64" r="AI490">
        <v>6.077719</v>
      </c>
      <c s="64" r="AJ490">
        <v>258.544285</v>
      </c>
      <c s="64" r="AK490">
        <v>636.074986999999</v>
      </c>
      <c s="64" r="AL490">
        <v>150.687337</v>
      </c>
      <c s="64" r="AM490">
        <v>1177.693391</v>
      </c>
      <c s="64" r="AN490">
        <v>253.414437999999</v>
      </c>
      <c s="64" r="AO490">
        <v>123.116326</v>
      </c>
      <c s="64" r="AP490">
        <v>262.648163</v>
      </c>
      <c s="64" r="AQ490">
        <v>232.895051</v>
      </c>
      <c s="64" r="AR490">
        <v>170.258852999999</v>
      </c>
      <c s="64" r="AS490">
        <v>114.179659</v>
      </c>
      <c s="64" r="AT490">
        <v>21.1809009999999</v>
      </c>
      <c s="64" r="AU490">
        <v>306.764846999999</v>
      </c>
      <c s="64" r="AV490">
        <v>655.594437999999</v>
      </c>
      <c s="64" r="AW490">
        <v>215.334105999999</v>
      </c>
      <c s="64" r="AX490">
        <v>1742.79426199999</v>
      </c>
      <c s="64" r="AY490">
        <v>12.311633</v>
      </c>
      <c s="64" r="AZ490">
        <v>69.7659179999999</v>
      </c>
      <c s="64" r="BA490">
        <v>139.531837</v>
      </c>
      <c s="64" r="BB490">
        <v>303.686938</v>
      </c>
      <c s="64" r="BC490">
        <v>266.75204</v>
      </c>
      <c s="64" r="BD490">
        <v>147.739591999999</v>
      </c>
      <c s="64" r="BE490">
        <v>557.086042</v>
      </c>
      <c s="64" r="BF490">
        <v>245.920262</v>
      </c>
      <c s="64" r="BG490">
        <v>1580.0</v>
      </c>
      <c s="64" r="BH490">
        <v>824.775256</v>
      </c>
      <c s="64" r="BI490">
        <v>4.10387799999999</v>
      </c>
      <c s="64" r="BJ490">
        <v>61.558163</v>
      </c>
      <c s="64" r="BK490">
        <v>94.389184</v>
      </c>
      <c s="64" r="BL490">
        <v>139.531837</v>
      </c>
      <c s="64" r="BM490">
        <v>49.2465309999999</v>
      </c>
      <c s="64" r="BN490">
        <v>123.116326</v>
      </c>
      <c s="64" r="BO490">
        <v>258.440155</v>
      </c>
      <c s="64" r="BP490">
        <v>94.389184</v>
      </c>
      <c s="64" r="BQ490">
        <v>918.019005999999</v>
      </c>
      <c s="64" r="BR490">
        <v>8.207755</v>
      </c>
      <c s="64" r="BS490">
        <v>8.207755</v>
      </c>
      <c s="64" r="BT490">
        <v>45.142653</v>
      </c>
      <c s="64" r="BU490">
        <v>164.155102</v>
      </c>
      <c s="64" r="BV490">
        <v>217.505509999999</v>
      </c>
      <c s="64" r="BW490">
        <v>24.623265</v>
      </c>
      <c s="64" r="BX490">
        <v>298.645888</v>
      </c>
      <c s="64" r="BY490">
        <v>151.531078</v>
      </c>
      <c s="64" r="BZ490">
        <v>135.427958999999</v>
      </c>
      <c s="64" r="CA490">
        <v>0.0</v>
      </c>
      <c s="64" r="CB490">
        <v>0.0</v>
      </c>
      <c s="64" r="CC490">
        <v>0.0</v>
      </c>
      <c s="64" r="CD490">
        <v>12.311633</v>
      </c>
      <c s="64" r="CE490">
        <v>8.207755</v>
      </c>
      <c s="64" r="CF490">
        <v>8.207755</v>
      </c>
      <c s="64" r="CG490">
        <v>0.0</v>
      </c>
      <c s="64" r="CH490">
        <v>106.700816</v>
      </c>
      <c s="64" r="CI490">
        <v>865.918162</v>
      </c>
      <c s="64" r="CJ490">
        <v>12.311633</v>
      </c>
      <c s="64" r="CK490">
        <v>57.454286</v>
      </c>
      <c s="64" r="CL490">
        <v>127.220204</v>
      </c>
      <c s="64" r="CM490">
        <v>266.75204</v>
      </c>
      <c s="64" r="CN490">
        <v>205.193876999999</v>
      </c>
      <c s="64" r="CO490">
        <v>123.116326</v>
      </c>
      <c s="64" r="CP490">
        <v>4.10387799999999</v>
      </c>
      <c s="64" r="CQ490">
        <v>69.7659179999999</v>
      </c>
      <c s="64" r="CR490">
        <v>741.448140999999</v>
      </c>
      <c s="64" r="CS490">
        <v>0.0</v>
      </c>
      <c s="64" r="CT490">
        <v>12.311633</v>
      </c>
      <c s="64" r="CU490">
        <v>12.311633</v>
      </c>
      <c s="64" r="CV490">
        <v>24.623265</v>
      </c>
      <c s="64" r="CW490">
        <v>53.350408</v>
      </c>
      <c s="64" r="CX490">
        <v>16.41551</v>
      </c>
      <c s="64" r="CY490">
        <v>552.982165</v>
      </c>
      <c s="64" r="CZ490">
        <v>69.4535269999999</v>
      </c>
    </row>
    <row customHeight="1" r="491" ht="15.0">
      <c t="s" s="62" r="A491">
        <v>4932</v>
      </c>
      <c t="s" s="62" r="B491">
        <v>4933</v>
      </c>
      <c t="s" s="62" r="C491">
        <v>4934</v>
      </c>
      <c t="s" s="62" r="D491">
        <v>4935</v>
      </c>
      <c t="s" s="62" r="E491">
        <v>4936</v>
      </c>
      <c t="s" s="62" r="F491">
        <v>4937</v>
      </c>
      <c t="s" s="63" r="G491">
        <v>4938</v>
      </c>
      <c t="s" s="62" r="H491">
        <v>4939</v>
      </c>
      <c s="64" r="I491">
        <v>6158.0</v>
      </c>
      <c s="64" r="J491">
        <v>4489.0</v>
      </c>
      <c s="64" r="K491">
        <v>3957.0</v>
      </c>
      <c s="64" r="L491">
        <v>3645.0</v>
      </c>
      <c s="64" r="M491">
        <v>3275.0</v>
      </c>
      <c s="64" r="N491">
        <v>2916.0</v>
      </c>
      <c s="64" r="O491">
        <v>137.979999999999</v>
      </c>
      <c s="64" r="P491">
        <v>1349.29439</v>
      </c>
      <c s="64" r="Q491">
        <v>840.595072999999</v>
      </c>
      <c s="64" r="R491">
        <v>1435.687005</v>
      </c>
      <c s="64" r="S491">
        <v>1232.33483299999</v>
      </c>
      <c s="64" r="T491">
        <v>838.57685</v>
      </c>
      <c s="64" r="U491">
        <v>461.511849999999</v>
      </c>
      <c s="64" r="V491">
        <v>841.0</v>
      </c>
      <c s="64" r="W491">
        <v>747.0</v>
      </c>
      <c s="64" r="X491">
        <v>1014.0</v>
      </c>
      <c s="64" r="Y491">
        <v>871.0</v>
      </c>
      <c s="64" r="Z491">
        <v>678.0</v>
      </c>
      <c s="64" r="AA491">
        <v>338.0</v>
      </c>
      <c s="64" r="AB491">
        <v>2993.080241</v>
      </c>
      <c s="64" r="AC491">
        <v>682.502715999999</v>
      </c>
      <c s="64" r="AD491">
        <v>410.469078</v>
      </c>
      <c s="64" r="AE491">
        <v>676.611075</v>
      </c>
      <c s="64" r="AF491">
        <v>621.568086999999</v>
      </c>
      <c s="64" r="AG491">
        <v>413.396785</v>
      </c>
      <c s="64" r="AH491">
        <v>185.58668</v>
      </c>
      <c s="64" r="AI491">
        <v>2.94581999999999</v>
      </c>
      <c s="64" r="AJ491">
        <v>856.306113999999</v>
      </c>
      <c s="64" r="AK491">
        <v>1711.594061</v>
      </c>
      <c s="64" r="AL491">
        <v>425.180066</v>
      </c>
      <c s="64" r="AM491">
        <v>3164.91975899999</v>
      </c>
      <c s="64" r="AN491">
        <v>666.791673999999</v>
      </c>
      <c s="64" r="AO491">
        <v>430.125993999999</v>
      </c>
      <c s="64" r="AP491">
        <v>759.075929999999</v>
      </c>
      <c s="64" r="AQ491">
        <v>610.766746</v>
      </c>
      <c s="64" r="AR491">
        <v>425.180066</v>
      </c>
      <c s="64" r="AS491">
        <v>247.448906999999</v>
      </c>
      <c s="64" r="AT491">
        <v>25.530443</v>
      </c>
      <c s="64" r="AU491">
        <v>864.161635</v>
      </c>
      <c s="64" r="AV491">
        <v>1797.02285</v>
      </c>
      <c s="64" r="AW491">
        <v>503.735274</v>
      </c>
      <c s="64" r="AX491">
        <v>4819.36203899999</v>
      </c>
      <c s="64" r="AY491">
        <v>27.494323</v>
      </c>
      <c s="64" r="AZ491">
        <v>208.171302</v>
      </c>
      <c s="64" r="BA491">
        <v>388.848281999999</v>
      </c>
      <c s="64" r="BB491">
        <v>726.635677999999</v>
      </c>
      <c s="64" r="BC491">
        <v>954.445783</v>
      </c>
      <c s="64" r="BD491">
        <v>612.730626</v>
      </c>
      <c s="64" r="BE491">
        <v>1237.244533</v>
      </c>
      <c s="64" r="BF491">
        <v>663.791512</v>
      </c>
      <c s="64" r="BG491">
        <v>3596.0</v>
      </c>
      <c s="64" r="BH491">
        <v>2266.31776399999</v>
      </c>
      <c s="64" r="BI491">
        <v>23.5665629999999</v>
      </c>
      <c s="64" r="BJ491">
        <v>153.182657</v>
      </c>
      <c s="64" r="BK491">
        <v>255.304428</v>
      </c>
      <c s="64" r="BL491">
        <v>306.365313</v>
      </c>
      <c s="64" r="BM491">
        <v>208.171302</v>
      </c>
      <c s="64" r="BN491">
        <v>506.681095</v>
      </c>
      <c s="64" r="BO491">
        <v>612.730626</v>
      </c>
      <c s="64" r="BP491">
        <v>200.315782</v>
      </c>
      <c s="64" r="BQ491">
        <v>2553.044275</v>
      </c>
      <c s="64" r="BR491">
        <v>3.92776</v>
      </c>
      <c s="64" r="BS491">
        <v>54.988646</v>
      </c>
      <c s="64" r="BT491">
        <v>133.543854</v>
      </c>
      <c s="64" r="BU491">
        <v>420.270365</v>
      </c>
      <c s="64" r="BV491">
        <v>746.27448</v>
      </c>
      <c s="64" r="BW491">
        <v>106.049531</v>
      </c>
      <c s="64" r="BX491">
        <v>624.513907</v>
      </c>
      <c s="64" r="BY491">
        <v>463.47573</v>
      </c>
      <c s="64" r="BZ491">
        <v>589.164063</v>
      </c>
      <c s="64" r="CA491">
        <v>0.0</v>
      </c>
      <c s="64" r="CB491">
        <v>11.783281</v>
      </c>
      <c s="64" r="CC491">
        <v>0.0</v>
      </c>
      <c s="64" r="CD491">
        <v>31.422083</v>
      </c>
      <c s="64" r="CE491">
        <v>109.977292</v>
      </c>
      <c s="64" r="CF491">
        <v>94.2662499999999</v>
      </c>
      <c s="64" r="CG491">
        <v>0.0</v>
      </c>
      <c s="64" r="CH491">
        <v>341.715156999999</v>
      </c>
      <c s="64" r="CI491">
        <v>2490.200108</v>
      </c>
      <c s="64" r="CJ491">
        <v>23.5665629999999</v>
      </c>
      <c s="64" r="CK491">
        <v>149.254896</v>
      </c>
      <c s="64" r="CL491">
        <v>310.293072999999</v>
      </c>
      <c s="64" r="CM491">
        <v>652.00823</v>
      </c>
      <c s="64" r="CN491">
        <v>734.491199</v>
      </c>
      <c s="64" r="CO491">
        <v>447.764687999999</v>
      </c>
      <c s="64" r="CP491">
        <v>15.711042</v>
      </c>
      <c s="64" r="CQ491">
        <v>157.110417</v>
      </c>
      <c s="64" r="CR491">
        <v>1739.99786799999</v>
      </c>
      <c s="64" r="CS491">
        <v>3.92776</v>
      </c>
      <c s="64" r="CT491">
        <v>47.133125</v>
      </c>
      <c s="64" r="CU491">
        <v>78.5552079999999</v>
      </c>
      <c s="64" r="CV491">
        <v>43.205365</v>
      </c>
      <c s="64" r="CW491">
        <v>109.977292</v>
      </c>
      <c s="64" r="CX491">
        <v>70.6996879999999</v>
      </c>
      <c s="64" r="CY491">
        <v>1221.533492</v>
      </c>
      <c s="64" r="CZ491">
        <v>164.965937999999</v>
      </c>
    </row>
    <row customHeight="1" r="492" ht="15.0">
      <c t="s" s="62" r="A492">
        <v>4940</v>
      </c>
      <c t="s" s="62" r="B492">
        <v>4941</v>
      </c>
      <c t="s" s="62" r="C492">
        <v>4942</v>
      </c>
      <c t="s" s="62" r="D492">
        <v>4943</v>
      </c>
      <c t="s" s="62" r="E492">
        <v>4944</v>
      </c>
      <c t="s" s="62" r="F492">
        <v>4945</v>
      </c>
      <c t="s" s="63" r="G492">
        <v>4946</v>
      </c>
      <c t="s" s="62" r="H492">
        <v>4947</v>
      </c>
      <c s="64" r="I492">
        <v>390.0</v>
      </c>
      <c s="64" r="J492">
        <v>370.0</v>
      </c>
      <c s="64" r="K492">
        <v>324.0</v>
      </c>
      <c s="64" r="L492">
        <v>283.0</v>
      </c>
      <c s="64" r="M492">
        <v>270.0</v>
      </c>
      <c s="64" r="N492">
        <v>334.0</v>
      </c>
      <c s="64" r="O492">
        <v>10.81</v>
      </c>
      <c s="64" r="P492">
        <v>86.891192</v>
      </c>
      <c s="64" r="Q492">
        <v>52.53886</v>
      </c>
      <c s="64" r="R492">
        <v>88.911917</v>
      </c>
      <c s="64" r="S492">
        <v>73.756477</v>
      </c>
      <c s="64" r="T492">
        <v>64.663212</v>
      </c>
      <c s="64" r="U492">
        <v>23.2383419999999</v>
      </c>
      <c s="64" r="V492">
        <v>85.0</v>
      </c>
      <c s="64" r="W492">
        <v>65.0</v>
      </c>
      <c s="64" r="X492">
        <v>83.0</v>
      </c>
      <c s="64" r="Y492">
        <v>56.0</v>
      </c>
      <c s="64" r="Z492">
        <v>57.0</v>
      </c>
      <c s="64" r="AA492">
        <v>24.0</v>
      </c>
      <c s="64" r="AB492">
        <v>198.031088</v>
      </c>
      <c s="64" r="AC492">
        <v>44.455959</v>
      </c>
      <c s="64" r="AD492">
        <v>22.227979</v>
      </c>
      <c s="64" r="AE492">
        <v>45.466321</v>
      </c>
      <c s="64" r="AF492">
        <v>40.4145079999999</v>
      </c>
      <c s="64" r="AG492">
        <v>33.3419689999999</v>
      </c>
      <c s="64" r="AH492">
        <v>12.124352</v>
      </c>
      <c s="64" r="AI492">
        <v>0.0</v>
      </c>
      <c s="64" r="AJ492">
        <v>56.580311</v>
      </c>
      <c s="64" r="AK492">
        <v>108.108808</v>
      </c>
      <c s="64" r="AL492">
        <v>33.3419689999999</v>
      </c>
      <c s="64" r="AM492">
        <v>191.968911999999</v>
      </c>
      <c s="64" r="AN492">
        <v>42.4352329999999</v>
      </c>
      <c s="64" r="AO492">
        <v>30.3108809999999</v>
      </c>
      <c s="64" r="AP492">
        <v>43.445596</v>
      </c>
      <c s="64" r="AQ492">
        <v>33.3419689999999</v>
      </c>
      <c s="64" r="AR492">
        <v>31.321244</v>
      </c>
      <c s="64" r="AS492">
        <v>10.1036269999999</v>
      </c>
      <c s="64" r="AT492">
        <v>1.01036299999999</v>
      </c>
      <c s="64" r="AU492">
        <v>58.601036</v>
      </c>
      <c s="64" r="AV492">
        <v>103.056995</v>
      </c>
      <c s="64" r="AW492">
        <v>30.3108809999999</v>
      </c>
      <c s="64" r="AX492">
        <v>290.984456</v>
      </c>
      <c s="64" r="AY492">
        <v>20.2072539999999</v>
      </c>
      <c s="64" r="AZ492">
        <v>4.041451</v>
      </c>
      <c s="64" r="BA492">
        <v>20.2072539999999</v>
      </c>
      <c s="64" r="BB492">
        <v>16.165803</v>
      </c>
      <c s="64" r="BC492">
        <v>40.4145079999999</v>
      </c>
      <c s="64" r="BD492">
        <v>60.6217619999999</v>
      </c>
      <c s="64" r="BE492">
        <v>80.8290159999999</v>
      </c>
      <c s="64" r="BF492">
        <v>48.4974089999999</v>
      </c>
      <c s="64" r="BG492">
        <v>284.0</v>
      </c>
      <c s="64" r="BH492">
        <v>149.533679</v>
      </c>
      <c s="64" r="BI492">
        <v>16.165803</v>
      </c>
      <c s="64" r="BJ492">
        <v>4.041451</v>
      </c>
      <c s="64" r="BK492">
        <v>12.124352</v>
      </c>
      <c s="64" r="BL492">
        <v>12.124352</v>
      </c>
      <c s="64" r="BM492">
        <v>8.082902</v>
      </c>
      <c s="64" r="BN492">
        <v>28.2901549999999</v>
      </c>
      <c s="64" r="BO492">
        <v>48.4974089999999</v>
      </c>
      <c s="64" r="BP492">
        <v>20.2072539999999</v>
      </c>
      <c s="64" r="BQ492">
        <v>141.450776999999</v>
      </c>
      <c s="64" r="BR492">
        <v>4.041451</v>
      </c>
      <c s="64" r="BS492">
        <v>0.0</v>
      </c>
      <c s="64" r="BT492">
        <v>8.082902</v>
      </c>
      <c s="64" r="BU492">
        <v>4.041451</v>
      </c>
      <c s="64" r="BV492">
        <v>32.331606</v>
      </c>
      <c s="64" r="BW492">
        <v>32.331606</v>
      </c>
      <c s="64" r="BX492">
        <v>32.331606</v>
      </c>
      <c s="64" r="BY492">
        <v>28.2901549999999</v>
      </c>
      <c s="64" r="BZ492">
        <v>28.2901549999999</v>
      </c>
      <c s="64" r="CA492">
        <v>0.0</v>
      </c>
      <c s="64" r="CB492">
        <v>0.0</v>
      </c>
      <c s="64" r="CC492">
        <v>0.0</v>
      </c>
      <c s="64" r="CD492">
        <v>0.0</v>
      </c>
      <c s="64" r="CE492">
        <v>0.0</v>
      </c>
      <c s="64" r="CF492">
        <v>0.0</v>
      </c>
      <c s="64" r="CG492">
        <v>0.0</v>
      </c>
      <c s="64" r="CH492">
        <v>28.2901549999999</v>
      </c>
      <c s="64" r="CI492">
        <v>145.492228</v>
      </c>
      <c s="64" r="CJ492">
        <v>20.2072539999999</v>
      </c>
      <c s="64" r="CK492">
        <v>4.041451</v>
      </c>
      <c s="64" r="CL492">
        <v>20.2072539999999</v>
      </c>
      <c s="64" r="CM492">
        <v>16.165803</v>
      </c>
      <c s="64" r="CN492">
        <v>32.331606</v>
      </c>
      <c s="64" r="CO492">
        <v>40.4145079999999</v>
      </c>
      <c s="64" r="CP492">
        <v>4.041451</v>
      </c>
      <c s="64" r="CQ492">
        <v>8.082902</v>
      </c>
      <c s="64" r="CR492">
        <v>117.202073</v>
      </c>
      <c s="64" r="CS492">
        <v>0.0</v>
      </c>
      <c s="64" r="CT492">
        <v>0.0</v>
      </c>
      <c s="64" r="CU492">
        <v>0.0</v>
      </c>
      <c s="64" r="CV492">
        <v>0.0</v>
      </c>
      <c s="64" r="CW492">
        <v>8.082902</v>
      </c>
      <c s="64" r="CX492">
        <v>20.2072539999999</v>
      </c>
      <c s="64" r="CY492">
        <v>76.787565</v>
      </c>
      <c s="64" r="CZ492">
        <v>12.124352</v>
      </c>
    </row>
    <row customHeight="1" r="493" ht="15.0">
      <c t="s" s="62" r="A493">
        <v>4948</v>
      </c>
      <c t="s" s="62" r="B493">
        <v>4949</v>
      </c>
      <c t="s" s="62" r="C493">
        <v>4950</v>
      </c>
      <c t="s" s="62" r="D493">
        <v>4951</v>
      </c>
      <c t="s" s="62" r="E493">
        <v>4952</v>
      </c>
      <c t="s" s="62" r="F493">
        <v>4953</v>
      </c>
      <c t="s" s="63" r="G493">
        <v>4954</v>
      </c>
      <c t="s" s="62" r="H493">
        <v>4955</v>
      </c>
      <c s="64" r="I493">
        <v>426.0</v>
      </c>
      <c s="64" r="J493">
        <v>378.0</v>
      </c>
      <c s="64" r="K493">
        <v>388.0</v>
      </c>
      <c s="64" r="L493">
        <v>367.0</v>
      </c>
      <c s="64" r="M493">
        <v>349.0</v>
      </c>
      <c s="64" r="N493">
        <v>350.0</v>
      </c>
      <c s="64" r="O493">
        <v>3.9</v>
      </c>
      <c s="64" r="P493">
        <v>61.5550459999999</v>
      </c>
      <c s="64" r="Q493">
        <v>74.256881</v>
      </c>
      <c s="64" r="R493">
        <v>71.325688</v>
      </c>
      <c s="64" r="S493">
        <v>114.316514</v>
      </c>
      <c s="64" r="T493">
        <v>69.37156</v>
      </c>
      <c s="64" r="U493">
        <v>35.174312</v>
      </c>
      <c s="64" r="V493">
        <v>68.0</v>
      </c>
      <c s="64" r="W493">
        <v>68.0</v>
      </c>
      <c s="64" r="X493">
        <v>86.0</v>
      </c>
      <c s="64" r="Y493">
        <v>83.0</v>
      </c>
      <c s="64" r="Z493">
        <v>54.0</v>
      </c>
      <c s="64" r="AA493">
        <v>19.0</v>
      </c>
      <c s="64" r="AB493">
        <v>222.770642</v>
      </c>
      <c s="64" r="AC493">
        <v>34.197248</v>
      </c>
      <c s="64" r="AD493">
        <v>41.0366969999999</v>
      </c>
      <c s="64" r="AE493">
        <v>35.174312</v>
      </c>
      <c s="64" r="AF493">
        <v>58.6238529999999</v>
      </c>
      <c s="64" r="AG493">
        <v>39.0825689999999</v>
      </c>
      <c s="64" r="AH493">
        <v>14.655963</v>
      </c>
      <c s="64" r="AI493">
        <v>0.0</v>
      </c>
      <c s="64" r="AJ493">
        <v>54.7155959999999</v>
      </c>
      <c s="64" r="AK493">
        <v>131.90367</v>
      </c>
      <c s="64" r="AL493">
        <v>36.1513759999999</v>
      </c>
      <c s="64" r="AM493">
        <v>203.229357999999</v>
      </c>
      <c s="64" r="AN493">
        <v>27.3577979999999</v>
      </c>
      <c s="64" r="AO493">
        <v>33.2201829999999</v>
      </c>
      <c s="64" r="AP493">
        <v>36.1513759999999</v>
      </c>
      <c s="64" r="AQ493">
        <v>55.692661</v>
      </c>
      <c s="64" r="AR493">
        <v>30.2889909999999</v>
      </c>
      <c s="64" r="AS493">
        <v>17.587156</v>
      </c>
      <c s="64" r="AT493">
        <v>2.93119299999999</v>
      </c>
      <c s="64" r="AU493">
        <v>39.0825689999999</v>
      </c>
      <c s="64" r="AV493">
        <v>124.087155999999</v>
      </c>
      <c s="64" r="AW493">
        <v>40.0596329999999</v>
      </c>
      <c s="64" r="AX493">
        <v>375.192660999999</v>
      </c>
      <c s="64" r="AY493">
        <v>23.449541</v>
      </c>
      <c s="64" r="AZ493">
        <v>7.81651399999999</v>
      </c>
      <c s="64" r="BA493">
        <v>11.724771</v>
      </c>
      <c s="64" r="BB493">
        <v>62.53211</v>
      </c>
      <c s="64" r="BC493">
        <v>39.0825689999999</v>
      </c>
      <c s="64" r="BD493">
        <v>54.7155959999999</v>
      </c>
      <c s="64" r="BE493">
        <v>97.706422</v>
      </c>
      <c s="64" r="BF493">
        <v>78.1651379999999</v>
      </c>
      <c s="64" r="BG493">
        <v>292.0</v>
      </c>
      <c s="64" r="BH493">
        <v>195.412844</v>
      </c>
      <c s="64" r="BI493">
        <v>15.6330279999999</v>
      </c>
      <c s="64" r="BJ493">
        <v>3.90825699999999</v>
      </c>
      <c s="64" r="BK493">
        <v>7.81651399999999</v>
      </c>
      <c s="64" r="BL493">
        <v>39.0825689999999</v>
      </c>
      <c s="64" r="BM493">
        <v>0.0</v>
      </c>
      <c s="64" r="BN493">
        <v>46.8990829999999</v>
      </c>
      <c s="64" r="BO493">
        <v>50.8073389999999</v>
      </c>
      <c s="64" r="BP493">
        <v>31.266055</v>
      </c>
      <c s="64" r="BQ493">
        <v>179.779817</v>
      </c>
      <c s="64" r="BR493">
        <v>7.81651399999999</v>
      </c>
      <c s="64" r="BS493">
        <v>3.90825699999999</v>
      </c>
      <c s="64" r="BT493">
        <v>3.90825699999999</v>
      </c>
      <c s="64" r="BU493">
        <v>23.449541</v>
      </c>
      <c s="64" r="BV493">
        <v>39.0825689999999</v>
      </c>
      <c s="64" r="BW493">
        <v>7.81651399999999</v>
      </c>
      <c s="64" r="BX493">
        <v>46.8990829999999</v>
      </c>
      <c s="64" r="BY493">
        <v>46.8990829999999</v>
      </c>
      <c s="64" r="BZ493">
        <v>62.53211</v>
      </c>
      <c s="64" r="CA493">
        <v>0.0</v>
      </c>
      <c s="64" r="CB493">
        <v>0.0</v>
      </c>
      <c s="64" r="CC493">
        <v>0.0</v>
      </c>
      <c s="64" r="CD493">
        <v>0.0</v>
      </c>
      <c s="64" r="CE493">
        <v>3.90825699999999</v>
      </c>
      <c s="64" r="CF493">
        <v>11.724771</v>
      </c>
      <c s="64" r="CG493">
        <v>0.0</v>
      </c>
      <c s="64" r="CH493">
        <v>46.8990829999999</v>
      </c>
      <c s="64" r="CI493">
        <v>175.871559999999</v>
      </c>
      <c s="64" r="CJ493">
        <v>19.541284</v>
      </c>
      <c s="64" r="CK493">
        <v>7.81651399999999</v>
      </c>
      <c s="64" r="CL493">
        <v>3.90825699999999</v>
      </c>
      <c s="64" r="CM493">
        <v>62.53211</v>
      </c>
      <c s="64" r="CN493">
        <v>31.266055</v>
      </c>
      <c s="64" r="CO493">
        <v>35.174312</v>
      </c>
      <c s="64" r="CP493">
        <v>0.0</v>
      </c>
      <c s="64" r="CQ493">
        <v>15.6330279999999</v>
      </c>
      <c s="64" r="CR493">
        <v>136.788991</v>
      </c>
      <c s="64" r="CS493">
        <v>3.90825699999999</v>
      </c>
      <c s="64" r="CT493">
        <v>0.0</v>
      </c>
      <c s="64" r="CU493">
        <v>7.81651399999999</v>
      </c>
      <c s="64" r="CV493">
        <v>0.0</v>
      </c>
      <c s="64" r="CW493">
        <v>3.90825699999999</v>
      </c>
      <c s="64" r="CX493">
        <v>7.81651399999999</v>
      </c>
      <c s="64" r="CY493">
        <v>97.706422</v>
      </c>
      <c s="64" r="CZ493">
        <v>15.6330279999999</v>
      </c>
    </row>
    <row customHeight="1" r="494" ht="15.0">
      <c t="s" s="62" r="A494">
        <v>4956</v>
      </c>
      <c t="s" s="62" r="B494">
        <v>4957</v>
      </c>
      <c t="s" s="62" r="C494">
        <v>4958</v>
      </c>
      <c t="s" s="62" r="D494">
        <v>4959</v>
      </c>
      <c t="s" s="62" r="E494">
        <v>4960</v>
      </c>
      <c t="s" s="62" r="F494">
        <v>4961</v>
      </c>
      <c t="s" s="63" r="G494">
        <v>4962</v>
      </c>
      <c t="s" s="62" r="H494">
        <v>4963</v>
      </c>
      <c s="64" r="I494">
        <v>2136.0</v>
      </c>
      <c s="64" r="J494">
        <v>1663.0</v>
      </c>
      <c s="64" r="K494">
        <v>1514.0</v>
      </c>
      <c s="64" r="L494">
        <v>1054.0</v>
      </c>
      <c s="64" r="M494">
        <v>709.0</v>
      </c>
      <c s="64" r="N494">
        <v>578.0</v>
      </c>
      <c s="64" r="O494">
        <v>89.15</v>
      </c>
      <c s="64" r="P494">
        <v>455.0</v>
      </c>
      <c s="64" r="Q494">
        <v>290.0</v>
      </c>
      <c s="64" r="R494">
        <v>505.0</v>
      </c>
      <c s="64" r="S494">
        <v>528.0</v>
      </c>
      <c s="64" r="T494">
        <v>279.0</v>
      </c>
      <c s="64" r="U494">
        <v>79.0</v>
      </c>
      <c s="64" r="V494">
        <v>323.0</v>
      </c>
      <c s="64" r="W494">
        <v>327.0</v>
      </c>
      <c s="64" r="X494">
        <v>401.0</v>
      </c>
      <c s="64" r="Y494">
        <v>387.0</v>
      </c>
      <c s="64" r="Z494">
        <v>161.0</v>
      </c>
      <c s="64" r="AA494">
        <v>64.0</v>
      </c>
      <c s="64" r="AB494">
        <v>1084.0</v>
      </c>
      <c s="64" r="AC494">
        <v>240.0</v>
      </c>
      <c s="64" r="AD494">
        <v>158.0</v>
      </c>
      <c s="64" r="AE494">
        <v>238.0</v>
      </c>
      <c s="64" r="AF494">
        <v>274.0</v>
      </c>
      <c s="64" r="AG494">
        <v>137.0</v>
      </c>
      <c s="64" r="AH494">
        <v>36.0</v>
      </c>
      <c s="64" r="AI494">
        <v>1.0</v>
      </c>
      <c s="64" r="AJ494">
        <v>303.0</v>
      </c>
      <c s="64" r="AK494">
        <v>680.0</v>
      </c>
      <c s="64" r="AL494">
        <v>101.0</v>
      </c>
      <c s="64" r="AM494">
        <v>1052.0</v>
      </c>
      <c s="64" r="AN494">
        <v>215.0</v>
      </c>
      <c s="64" r="AO494">
        <v>132.0</v>
      </c>
      <c s="64" r="AP494">
        <v>267.0</v>
      </c>
      <c s="64" r="AQ494">
        <v>254.0</v>
      </c>
      <c s="64" r="AR494">
        <v>142.0</v>
      </c>
      <c s="64" r="AS494">
        <v>42.0</v>
      </c>
      <c s="64" r="AT494">
        <v>0.0</v>
      </c>
      <c s="64" r="AU494">
        <v>267.0</v>
      </c>
      <c s="64" r="AV494">
        <v>663.0</v>
      </c>
      <c s="64" r="AW494">
        <v>122.0</v>
      </c>
      <c s="64" r="AX494">
        <v>1676.0</v>
      </c>
      <c s="64" r="AY494">
        <v>4.0</v>
      </c>
      <c s="64" r="AZ494">
        <v>104.0</v>
      </c>
      <c s="64" r="BA494">
        <v>228.0</v>
      </c>
      <c s="64" r="BB494">
        <v>304.0</v>
      </c>
      <c s="64" r="BC494">
        <v>280.0</v>
      </c>
      <c s="64" r="BD494">
        <v>184.0</v>
      </c>
      <c s="64" r="BE494">
        <v>340.0</v>
      </c>
      <c s="64" r="BF494">
        <v>232.0</v>
      </c>
      <c s="64" r="BG494">
        <v>1348.0</v>
      </c>
      <c s="64" r="BH494">
        <v>824.0</v>
      </c>
      <c s="64" r="BI494">
        <v>4.0</v>
      </c>
      <c s="64" r="BJ494">
        <v>84.0</v>
      </c>
      <c s="64" r="BK494">
        <v>156.0</v>
      </c>
      <c s="64" r="BL494">
        <v>108.0</v>
      </c>
      <c s="64" r="BM494">
        <v>40.0</v>
      </c>
      <c s="64" r="BN494">
        <v>160.0</v>
      </c>
      <c s="64" r="BO494">
        <v>176.0</v>
      </c>
      <c s="64" r="BP494">
        <v>96.0</v>
      </c>
      <c s="64" r="BQ494">
        <v>852.0</v>
      </c>
      <c s="64" r="BR494">
        <v>0.0</v>
      </c>
      <c s="64" r="BS494">
        <v>20.0</v>
      </c>
      <c s="64" r="BT494">
        <v>72.0</v>
      </c>
      <c s="64" r="BU494">
        <v>196.0</v>
      </c>
      <c s="64" r="BV494">
        <v>240.0</v>
      </c>
      <c s="64" r="BW494">
        <v>24.0</v>
      </c>
      <c s="64" r="BX494">
        <v>164.0</v>
      </c>
      <c s="64" r="BY494">
        <v>136.0</v>
      </c>
      <c s="64" r="BZ494">
        <v>208.0</v>
      </c>
      <c s="64" r="CA494">
        <v>0.0</v>
      </c>
      <c s="64" r="CB494">
        <v>0.0</v>
      </c>
      <c s="64" r="CC494">
        <v>4.0</v>
      </c>
      <c s="64" r="CD494">
        <v>16.0</v>
      </c>
      <c s="64" r="CE494">
        <v>16.0</v>
      </c>
      <c s="64" r="CF494">
        <v>32.0</v>
      </c>
      <c s="64" r="CG494">
        <v>0.0</v>
      </c>
      <c s="64" r="CH494">
        <v>140.0</v>
      </c>
      <c s="64" r="CI494">
        <v>900.0</v>
      </c>
      <c s="64" r="CJ494">
        <v>4.0</v>
      </c>
      <c s="64" r="CK494">
        <v>76.0</v>
      </c>
      <c s="64" r="CL494">
        <v>172.0</v>
      </c>
      <c s="64" r="CM494">
        <v>248.0</v>
      </c>
      <c s="64" r="CN494">
        <v>220.0</v>
      </c>
      <c s="64" r="CO494">
        <v>116.0</v>
      </c>
      <c s="64" r="CP494">
        <v>8.0</v>
      </c>
      <c s="64" r="CQ494">
        <v>56.0</v>
      </c>
      <c s="64" r="CR494">
        <v>568.0</v>
      </c>
      <c s="64" r="CS494">
        <v>0.0</v>
      </c>
      <c s="64" r="CT494">
        <v>28.0</v>
      </c>
      <c s="64" r="CU494">
        <v>52.0</v>
      </c>
      <c s="64" r="CV494">
        <v>40.0</v>
      </c>
      <c s="64" r="CW494">
        <v>44.0</v>
      </c>
      <c s="64" r="CX494">
        <v>36.0</v>
      </c>
      <c s="64" r="CY494">
        <v>332.0</v>
      </c>
      <c s="64" r="CZ494">
        <v>36.0</v>
      </c>
    </row>
    <row customHeight="1" r="495" ht="15.0">
      <c t="s" s="62" r="A495">
        <v>4964</v>
      </c>
      <c t="s" s="62" r="B495">
        <v>4965</v>
      </c>
      <c t="s" s="62" r="C495">
        <v>4966</v>
      </c>
      <c t="s" s="62" r="D495">
        <v>4967</v>
      </c>
      <c t="s" s="62" r="E495">
        <v>4968</v>
      </c>
      <c t="s" s="62" r="F495">
        <v>4969</v>
      </c>
      <c t="s" s="63" r="G495">
        <v>4970</v>
      </c>
      <c t="s" s="62" r="H495">
        <v>4971</v>
      </c>
      <c s="64" r="I495">
        <v>405.0</v>
      </c>
      <c s="64" r="J495">
        <v>328.0</v>
      </c>
      <c s="64" r="K495">
        <v>295.0</v>
      </c>
      <c s="64" r="L495">
        <v>283.0</v>
      </c>
      <c s="64" r="M495">
        <v>274.0</v>
      </c>
      <c s="64" r="N495">
        <v>306.0</v>
      </c>
      <c s="64" r="O495">
        <v>15.5</v>
      </c>
      <c s="64" r="P495">
        <v>94.3002979999999</v>
      </c>
      <c s="64" r="Q495">
        <v>61.567252</v>
      </c>
      <c s="64" r="R495">
        <v>100.248516</v>
      </c>
      <c s="64" r="S495">
        <v>73.4494069999999</v>
      </c>
      <c s="64" r="T495">
        <v>38.709823</v>
      </c>
      <c s="64" r="U495">
        <v>36.724704</v>
      </c>
      <c s="64" r="V495">
        <v>71.0</v>
      </c>
      <c s="64" r="W495">
        <v>44.0</v>
      </c>
      <c s="64" r="X495">
        <v>73.0</v>
      </c>
      <c s="64" r="Y495">
        <v>57.0</v>
      </c>
      <c s="64" r="Z495">
        <v>48.0</v>
      </c>
      <c s="64" r="AA495">
        <v>35.0</v>
      </c>
      <c s="64" r="AB495">
        <v>202.49643</v>
      </c>
      <c s="64" r="AC495">
        <v>51.613097</v>
      </c>
      <c s="64" r="AD495">
        <v>28.798507</v>
      </c>
      <c s="64" r="AE495">
        <v>49.6279779999999</v>
      </c>
      <c s="64" r="AF495">
        <v>39.702382</v>
      </c>
      <c s="64" r="AG495">
        <v>17.8660719999999</v>
      </c>
      <c s="64" r="AH495">
        <v>13.895834</v>
      </c>
      <c s="64" r="AI495">
        <v>0.99256</v>
      </c>
      <c s="64" r="AJ495">
        <v>61.538693</v>
      </c>
      <c s="64" r="AK495">
        <v>114.158629</v>
      </c>
      <c s="64" r="AL495">
        <v>26.799108</v>
      </c>
      <c s="64" r="AM495">
        <v>202.50357</v>
      </c>
      <c s="64" r="AN495">
        <v>42.687201</v>
      </c>
      <c s="64" r="AO495">
        <v>32.768745</v>
      </c>
      <c s="64" r="AP495">
        <v>50.620538</v>
      </c>
      <c s="64" r="AQ495">
        <v>33.747025</v>
      </c>
      <c s="64" r="AR495">
        <v>20.843751</v>
      </c>
      <c s="64" r="AS495">
        <v>20.843751</v>
      </c>
      <c s="64" r="AT495">
        <v>0.99256</v>
      </c>
      <c s="64" r="AU495">
        <v>56.583035</v>
      </c>
      <c s="64" r="AV495">
        <v>116.143748</v>
      </c>
      <c s="64" r="AW495">
        <v>29.7767869999999</v>
      </c>
      <c s="64" r="AX495">
        <v>313.70594</v>
      </c>
      <c s="64" r="AY495">
        <v>7.940476</v>
      </c>
      <c s="64" r="AZ495">
        <v>7.940476</v>
      </c>
      <c s="64" r="BA495">
        <v>0.0</v>
      </c>
      <c s="64" r="BB495">
        <v>27.791668</v>
      </c>
      <c s="64" r="BC495">
        <v>43.6726209999999</v>
      </c>
      <c s="64" r="BD495">
        <v>83.375003</v>
      </c>
      <c s="64" r="BE495">
        <v>71.4642879999999</v>
      </c>
      <c s="64" r="BF495">
        <v>71.5214069999999</v>
      </c>
      <c s="64" r="BG495">
        <v>284.0</v>
      </c>
      <c s="64" r="BH495">
        <v>154.867851</v>
      </c>
      <c s="64" r="BI495">
        <v>3.970238</v>
      </c>
      <c s="64" r="BJ495">
        <v>3.970238</v>
      </c>
      <c s="64" r="BK495">
        <v>0.0</v>
      </c>
      <c s="64" r="BL495">
        <v>7.940476</v>
      </c>
      <c s="64" r="BM495">
        <v>3.970238</v>
      </c>
      <c s="64" r="BN495">
        <v>75.434527</v>
      </c>
      <c s="64" r="BO495">
        <v>31.761906</v>
      </c>
      <c s="64" r="BP495">
        <v>27.8202269999999</v>
      </c>
      <c s="64" r="BQ495">
        <v>158.838089</v>
      </c>
      <c s="64" r="BR495">
        <v>3.970238</v>
      </c>
      <c s="64" r="BS495">
        <v>3.970238</v>
      </c>
      <c s="64" r="BT495">
        <v>0.0</v>
      </c>
      <c s="64" r="BU495">
        <v>19.851191</v>
      </c>
      <c s="64" r="BV495">
        <v>39.702382</v>
      </c>
      <c s="64" r="BW495">
        <v>7.940476</v>
      </c>
      <c s="64" r="BX495">
        <v>39.702382</v>
      </c>
      <c s="64" r="BY495">
        <v>43.70118</v>
      </c>
      <c s="64" r="BZ495">
        <v>55.640455</v>
      </c>
      <c s="64" r="CA495">
        <v>0.0</v>
      </c>
      <c s="64" r="CB495">
        <v>0.0</v>
      </c>
      <c s="64" r="CC495">
        <v>0.0</v>
      </c>
      <c s="64" r="CD495">
        <v>0.0</v>
      </c>
      <c s="64" r="CE495">
        <v>0.0</v>
      </c>
      <c s="64" r="CF495">
        <v>7.940476</v>
      </c>
      <c s="64" r="CG495">
        <v>0.0</v>
      </c>
      <c s="64" r="CH495">
        <v>47.699978</v>
      </c>
      <c s="64" r="CI495">
        <v>186.601197</v>
      </c>
      <c s="64" r="CJ495">
        <v>7.940476</v>
      </c>
      <c s="64" r="CK495">
        <v>7.940476</v>
      </c>
      <c s="64" r="CL495">
        <v>0.0</v>
      </c>
      <c s="64" r="CM495">
        <v>27.791668</v>
      </c>
      <c s="64" r="CN495">
        <v>43.6726209999999</v>
      </c>
      <c s="64" r="CO495">
        <v>71.4642879999999</v>
      </c>
      <c s="64" r="CP495">
        <v>3.970238</v>
      </c>
      <c s="64" r="CQ495">
        <v>23.8214289999999</v>
      </c>
      <c s="64" r="CR495">
        <v>71.4642879999999</v>
      </c>
      <c s="64" r="CS495">
        <v>0.0</v>
      </c>
      <c s="64" r="CT495">
        <v>0.0</v>
      </c>
      <c s="64" r="CU495">
        <v>0.0</v>
      </c>
      <c s="64" r="CV495">
        <v>0.0</v>
      </c>
      <c s="64" r="CW495">
        <v>0.0</v>
      </c>
      <c s="64" r="CX495">
        <v>3.970238</v>
      </c>
      <c s="64" r="CY495">
        <v>67.49405</v>
      </c>
      <c s="64" r="CZ495">
        <v>0.0</v>
      </c>
    </row>
    <row customHeight="1" r="496" ht="15.0">
      <c t="s" s="62" r="A496">
        <v>4972</v>
      </c>
      <c t="s" s="62" r="B496">
        <v>4973</v>
      </c>
      <c t="s" s="62" r="C496">
        <v>4974</v>
      </c>
      <c t="s" s="62" r="D496">
        <v>4975</v>
      </c>
      <c t="s" s="62" r="E496">
        <v>4976</v>
      </c>
      <c t="s" s="62" r="F496">
        <v>4977</v>
      </c>
      <c t="s" s="63" r="G496">
        <v>4978</v>
      </c>
      <c t="s" s="62" r="H496">
        <v>4979</v>
      </c>
      <c s="64" r="I496">
        <v>556.0</v>
      </c>
      <c s="64" r="J496">
        <v>339.0</v>
      </c>
      <c s="64" r="K496">
        <v>346.0</v>
      </c>
      <c s="64" r="L496">
        <v>296.0</v>
      </c>
      <c s="64" r="M496">
        <v>285.0</v>
      </c>
      <c s="64" r="N496">
        <v>276.0</v>
      </c>
      <c s="64" r="O496">
        <v>57.65</v>
      </c>
      <c s="64" r="P496">
        <v>117.341223</v>
      </c>
      <c s="64" r="Q496">
        <v>77.8619329999999</v>
      </c>
      <c s="64" r="R496">
        <v>155.723865999999</v>
      </c>
      <c s="64" r="S496">
        <v>104.18146</v>
      </c>
      <c s="64" r="T496">
        <v>63.6055229999999</v>
      </c>
      <c s="64" r="U496">
        <v>37.2859959999999</v>
      </c>
      <c s="64" r="V496">
        <v>46.0</v>
      </c>
      <c s="64" r="W496">
        <v>66.0</v>
      </c>
      <c s="64" r="X496">
        <v>77.0</v>
      </c>
      <c s="64" r="Y496">
        <v>76.0</v>
      </c>
      <c s="64" r="Z496">
        <v>50.0</v>
      </c>
      <c s="64" r="AA496">
        <v>24.0</v>
      </c>
      <c s="64" r="AB496">
        <v>284.031558</v>
      </c>
      <c s="64" r="AC496">
        <v>58.1222879999999</v>
      </c>
      <c s="64" r="AD496">
        <v>39.4792899999999</v>
      </c>
      <c s="64" r="AE496">
        <v>85.5384619999999</v>
      </c>
      <c s="64" r="AF496">
        <v>57.025641</v>
      </c>
      <c s="64" r="AG496">
        <v>31.802761</v>
      </c>
      <c s="64" r="AH496">
        <v>10.966469</v>
      </c>
      <c s="64" r="AI496">
        <v>1.09664699999999</v>
      </c>
      <c s="64" r="AJ496">
        <v>67.9921099999999</v>
      </c>
      <c s="64" r="AK496">
        <v>184.236685999999</v>
      </c>
      <c s="64" r="AL496">
        <v>31.802761</v>
      </c>
      <c s="64" r="AM496">
        <v>271.968441999999</v>
      </c>
      <c s="64" r="AN496">
        <v>59.218935</v>
      </c>
      <c s="64" r="AO496">
        <v>38.382643</v>
      </c>
      <c s="64" r="AP496">
        <v>70.185404</v>
      </c>
      <c s="64" r="AQ496">
        <v>47.155819</v>
      </c>
      <c s="64" r="AR496">
        <v>31.802761</v>
      </c>
      <c s="64" r="AS496">
        <v>19.7396449999999</v>
      </c>
      <c s="64" r="AT496">
        <v>5.48323499999999</v>
      </c>
      <c s="64" r="AU496">
        <v>69.088757</v>
      </c>
      <c s="64" r="AV496">
        <v>162.303748</v>
      </c>
      <c s="64" r="AW496">
        <v>40.575937</v>
      </c>
      <c s="64" r="AX496">
        <v>429.885602</v>
      </c>
      <c s="64" r="AY496">
        <v>4.38658799999999</v>
      </c>
      <c s="64" r="AZ496">
        <v>0.0</v>
      </c>
      <c s="64" r="BA496">
        <v>21.932939</v>
      </c>
      <c s="64" r="BB496">
        <v>52.6390529999999</v>
      </c>
      <c s="64" r="BC496">
        <v>70.185404</v>
      </c>
      <c s="64" r="BD496">
        <v>118.43787</v>
      </c>
      <c s="64" r="BE496">
        <v>118.43787</v>
      </c>
      <c s="64" r="BF496">
        <v>43.865878</v>
      </c>
      <c s="64" r="BG496">
        <v>284.0</v>
      </c>
      <c s="64" r="BH496">
        <v>223.715976</v>
      </c>
      <c s="64" r="BI496">
        <v>0.0</v>
      </c>
      <c s="64" r="BJ496">
        <v>0.0</v>
      </c>
      <c s="64" r="BK496">
        <v>17.546351</v>
      </c>
      <c s="64" r="BL496">
        <v>21.932939</v>
      </c>
      <c s="64" r="BM496">
        <v>13.159763</v>
      </c>
      <c s="64" r="BN496">
        <v>96.5049309999999</v>
      </c>
      <c s="64" r="BO496">
        <v>65.798817</v>
      </c>
      <c s="64" r="BP496">
        <v>8.77317599999999</v>
      </c>
      <c s="64" r="BQ496">
        <v>206.169625</v>
      </c>
      <c s="64" r="BR496">
        <v>4.38658799999999</v>
      </c>
      <c s="64" r="BS496">
        <v>0.0</v>
      </c>
      <c s="64" r="BT496">
        <v>4.38658799999999</v>
      </c>
      <c s="64" r="BU496">
        <v>30.7061139999999</v>
      </c>
      <c s="64" r="BV496">
        <v>57.025641</v>
      </c>
      <c s="64" r="BW496">
        <v>21.932939</v>
      </c>
      <c s="64" r="BX496">
        <v>52.6390529999999</v>
      </c>
      <c s="64" r="BY496">
        <v>35.092702</v>
      </c>
      <c s="64" r="BZ496">
        <v>26.319527</v>
      </c>
      <c s="64" r="CA496">
        <v>0.0</v>
      </c>
      <c s="64" r="CB496">
        <v>0.0</v>
      </c>
      <c s="64" r="CC496">
        <v>0.0</v>
      </c>
      <c s="64" r="CD496">
        <v>0.0</v>
      </c>
      <c s="64" r="CE496">
        <v>0.0</v>
      </c>
      <c s="64" r="CF496">
        <v>8.77317599999999</v>
      </c>
      <c s="64" r="CG496">
        <v>0.0</v>
      </c>
      <c s="64" r="CH496">
        <v>17.546351</v>
      </c>
      <c s="64" r="CI496">
        <v>245.648914999999</v>
      </c>
      <c s="64" r="CJ496">
        <v>4.38658799999999</v>
      </c>
      <c s="64" r="CK496">
        <v>0.0</v>
      </c>
      <c s="64" r="CL496">
        <v>17.546351</v>
      </c>
      <c s="64" r="CM496">
        <v>43.865878</v>
      </c>
      <c s="64" r="CN496">
        <v>70.185404</v>
      </c>
      <c s="64" r="CO496">
        <v>100.891519</v>
      </c>
      <c s="64" r="CP496">
        <v>0.0</v>
      </c>
      <c s="64" r="CQ496">
        <v>8.77317599999999</v>
      </c>
      <c s="64" r="CR496">
        <v>157.91716</v>
      </c>
      <c s="64" r="CS496">
        <v>0.0</v>
      </c>
      <c s="64" r="CT496">
        <v>0.0</v>
      </c>
      <c s="64" r="CU496">
        <v>4.38658799999999</v>
      </c>
      <c s="64" r="CV496">
        <v>8.77317599999999</v>
      </c>
      <c s="64" r="CW496">
        <v>0.0</v>
      </c>
      <c s="64" r="CX496">
        <v>8.77317599999999</v>
      </c>
      <c s="64" r="CY496">
        <v>118.43787</v>
      </c>
      <c s="64" r="CZ496">
        <v>17.546351</v>
      </c>
    </row>
    <row customHeight="1" r="497" ht="15.0">
      <c t="s" s="62" r="A497">
        <v>4980</v>
      </c>
      <c t="s" s="62" r="B497">
        <v>4981</v>
      </c>
      <c t="s" s="62" r="C497">
        <v>4982</v>
      </c>
      <c t="s" s="62" r="D497">
        <v>4983</v>
      </c>
      <c t="s" s="62" r="E497">
        <v>4984</v>
      </c>
      <c t="s" s="62" r="F497">
        <v>4985</v>
      </c>
      <c t="s" s="63" r="G497">
        <v>4986</v>
      </c>
      <c t="s" s="62" r="H497">
        <v>4987</v>
      </c>
      <c s="64" r="I497">
        <v>732.0</v>
      </c>
      <c s="64" r="J497">
        <v>587.0</v>
      </c>
      <c s="64" r="K497">
        <v>589.0</v>
      </c>
      <c s="64" r="L497">
        <v>578.0</v>
      </c>
      <c s="64" r="M497">
        <v>580.0</v>
      </c>
      <c s="64" r="N497">
        <v>582.0</v>
      </c>
      <c s="64" r="O497">
        <v>11.32</v>
      </c>
      <c s="64" r="P497">
        <v>155.524079</v>
      </c>
      <c s="64" r="Q497">
        <v>89.167139</v>
      </c>
      <c s="64" r="R497">
        <v>176.260623</v>
      </c>
      <c s="64" r="S497">
        <v>154.487252</v>
      </c>
      <c s="64" r="T497">
        <v>101.609065</v>
      </c>
      <c s="64" r="U497">
        <v>54.951841</v>
      </c>
      <c s="64" r="V497">
        <v>110.0</v>
      </c>
      <c s="64" r="W497">
        <v>96.0</v>
      </c>
      <c s="64" r="X497">
        <v>130.0</v>
      </c>
      <c s="64" r="Y497">
        <v>117.0</v>
      </c>
      <c s="64" r="Z497">
        <v>83.0</v>
      </c>
      <c s="64" r="AA497">
        <v>51.0</v>
      </c>
      <c s="64" r="AB497">
        <v>376.368271999999</v>
      </c>
      <c s="64" r="AC497">
        <v>80.872521</v>
      </c>
      <c s="64" r="AD497">
        <v>49.7677049999999</v>
      </c>
      <c s="64" r="AE497">
        <v>86.056657</v>
      </c>
      <c s="64" r="AF497">
        <v>91.2407929999999</v>
      </c>
      <c s="64" r="AG497">
        <v>49.7677049999999</v>
      </c>
      <c s="64" r="AH497">
        <v>18.66289</v>
      </c>
      <c s="64" r="AI497">
        <v>0.0</v>
      </c>
      <c s="64" r="AJ497">
        <v>97.4617559999999</v>
      </c>
      <c s="64" r="AK497">
        <v>231.212465</v>
      </c>
      <c s="64" r="AL497">
        <v>47.694051</v>
      </c>
      <c s="64" r="AM497">
        <v>355.631728</v>
      </c>
      <c s="64" r="AN497">
        <v>74.6515579999999</v>
      </c>
      <c s="64" r="AO497">
        <v>39.399433</v>
      </c>
      <c s="64" r="AP497">
        <v>90.2039659999999</v>
      </c>
      <c s="64" r="AQ497">
        <v>63.246459</v>
      </c>
      <c s="64" r="AR497">
        <v>51.84136</v>
      </c>
      <c s="64" r="AS497">
        <v>32.141643</v>
      </c>
      <c s="64" r="AT497">
        <v>4.14730899999999</v>
      </c>
      <c s="64" r="AU497">
        <v>92.2776199999999</v>
      </c>
      <c s="64" r="AV497">
        <v>194.923513</v>
      </c>
      <c s="64" r="AW497">
        <v>68.4305949999999</v>
      </c>
      <c s="64" r="AX497">
        <v>593.065156</v>
      </c>
      <c s="64" r="AY497">
        <v>12.441926</v>
      </c>
      <c s="64" r="AZ497">
        <v>33.1784699999999</v>
      </c>
      <c s="64" r="BA497">
        <v>33.1784699999999</v>
      </c>
      <c s="64" r="BB497">
        <v>74.6515579999999</v>
      </c>
      <c s="64" r="BC497">
        <v>66.356941</v>
      </c>
      <c s="64" r="BD497">
        <v>120.271955</v>
      </c>
      <c s="64" r="BE497">
        <v>174.186969</v>
      </c>
      <c s="64" r="BF497">
        <v>78.798867</v>
      </c>
      <c s="64" r="BG497">
        <v>520.0</v>
      </c>
      <c s="64" r="BH497">
        <v>286.164306</v>
      </c>
      <c s="64" r="BI497">
        <v>8.29461799999999</v>
      </c>
      <c s="64" r="BJ497">
        <v>29.031161</v>
      </c>
      <c s="64" r="BK497">
        <v>24.8838529999999</v>
      </c>
      <c s="64" r="BL497">
        <v>33.1784699999999</v>
      </c>
      <c s="64" r="BM497">
        <v>12.441926</v>
      </c>
      <c s="64" r="BN497">
        <v>78.798867</v>
      </c>
      <c s="64" r="BO497">
        <v>74.6515579999999</v>
      </c>
      <c s="64" r="BP497">
        <v>24.8838529999999</v>
      </c>
      <c s="64" r="BQ497">
        <v>306.900849999999</v>
      </c>
      <c s="64" r="BR497">
        <v>4.14730899999999</v>
      </c>
      <c s="64" r="BS497">
        <v>4.14730899999999</v>
      </c>
      <c s="64" r="BT497">
        <v>8.29461799999999</v>
      </c>
      <c s="64" r="BU497">
        <v>41.4730879999999</v>
      </c>
      <c s="64" r="BV497">
        <v>53.9150139999999</v>
      </c>
      <c s="64" r="BW497">
        <v>41.4730879999999</v>
      </c>
      <c s="64" r="BX497">
        <v>99.5354109999999</v>
      </c>
      <c s="64" r="BY497">
        <v>53.9150139999999</v>
      </c>
      <c s="64" r="BZ497">
        <v>74.6515579999999</v>
      </c>
      <c s="64" r="CA497">
        <v>0.0</v>
      </c>
      <c s="64" r="CB497">
        <v>0.0</v>
      </c>
      <c s="64" r="CC497">
        <v>0.0</v>
      </c>
      <c s="64" r="CD497">
        <v>8.29461799999999</v>
      </c>
      <c s="64" r="CE497">
        <v>0.0</v>
      </c>
      <c s="64" r="CF497">
        <v>16.5892349999999</v>
      </c>
      <c s="64" r="CG497">
        <v>0.0</v>
      </c>
      <c s="64" r="CH497">
        <v>49.7677049999999</v>
      </c>
      <c s="64" r="CI497">
        <v>277.869688</v>
      </c>
      <c s="64" r="CJ497">
        <v>12.441926</v>
      </c>
      <c s="64" r="CK497">
        <v>29.031161</v>
      </c>
      <c s="64" r="CL497">
        <v>29.031161</v>
      </c>
      <c s="64" r="CM497">
        <v>62.2096319999999</v>
      </c>
      <c s="64" r="CN497">
        <v>49.7677049999999</v>
      </c>
      <c s="64" r="CO497">
        <v>82.9461759999999</v>
      </c>
      <c s="64" r="CP497">
        <v>0.0</v>
      </c>
      <c s="64" r="CQ497">
        <v>12.441926</v>
      </c>
      <c s="64" r="CR497">
        <v>240.543909</v>
      </c>
      <c s="64" r="CS497">
        <v>0.0</v>
      </c>
      <c s="64" r="CT497">
        <v>4.14730899999999</v>
      </c>
      <c s="64" r="CU497">
        <v>4.14730899999999</v>
      </c>
      <c s="64" r="CV497">
        <v>4.14730899999999</v>
      </c>
      <c s="64" r="CW497">
        <v>16.5892349999999</v>
      </c>
      <c s="64" r="CX497">
        <v>20.7365439999999</v>
      </c>
      <c s="64" r="CY497">
        <v>174.186969</v>
      </c>
      <c s="64" r="CZ497">
        <v>16.5892349999999</v>
      </c>
    </row>
    <row customHeight="1" r="498" ht="15.0">
      <c t="s" s="62" r="A498">
        <v>4988</v>
      </c>
      <c t="s" s="62" r="B498">
        <v>4989</v>
      </c>
      <c t="s" s="62" r="C498">
        <v>4990</v>
      </c>
      <c t="s" s="62" r="D498">
        <v>4991</v>
      </c>
      <c t="s" s="62" r="E498">
        <v>4992</v>
      </c>
      <c t="s" s="62" r="F498">
        <v>4993</v>
      </c>
      <c t="s" s="63" r="G498">
        <v>4994</v>
      </c>
      <c t="s" s="62" r="H498">
        <v>4995</v>
      </c>
      <c s="64" r="I498">
        <v>1417.0</v>
      </c>
      <c s="64" r="J498">
        <v>1216.0</v>
      </c>
      <c s="64" r="K498">
        <v>1100.0</v>
      </c>
      <c s="64" r="L498">
        <v>1004.0</v>
      </c>
      <c s="64" r="M498">
        <v>843.0</v>
      </c>
      <c s="64" r="N498">
        <v>857.0</v>
      </c>
      <c s="64" r="O498">
        <v>18.64</v>
      </c>
      <c s="64" r="P498">
        <v>295.0</v>
      </c>
      <c s="64" r="Q498">
        <v>256.0</v>
      </c>
      <c s="64" r="R498">
        <v>332.0</v>
      </c>
      <c s="64" r="S498">
        <v>281.0</v>
      </c>
      <c s="64" r="T498">
        <v>163.0</v>
      </c>
      <c s="64" r="U498">
        <v>90.0</v>
      </c>
      <c s="64" r="V498">
        <v>246.0</v>
      </c>
      <c s="64" r="W498">
        <v>234.0</v>
      </c>
      <c s="64" r="X498">
        <v>297.0</v>
      </c>
      <c s="64" r="Y498">
        <v>214.0</v>
      </c>
      <c s="64" r="Z498">
        <v>143.0</v>
      </c>
      <c s="64" r="AA498">
        <v>82.0</v>
      </c>
      <c s="64" r="AB498">
        <v>722.0</v>
      </c>
      <c s="64" r="AC498">
        <v>153.0</v>
      </c>
      <c s="64" r="AD498">
        <v>144.0</v>
      </c>
      <c s="64" r="AE498">
        <v>158.0</v>
      </c>
      <c s="64" r="AF498">
        <v>143.0</v>
      </c>
      <c s="64" r="AG498">
        <v>84.0</v>
      </c>
      <c s="64" r="AH498">
        <v>38.0</v>
      </c>
      <c s="64" r="AI498">
        <v>2.0</v>
      </c>
      <c s="64" r="AJ498">
        <v>220.0</v>
      </c>
      <c s="64" r="AK498">
        <v>419.0</v>
      </c>
      <c s="64" r="AL498">
        <v>83.0</v>
      </c>
      <c s="64" r="AM498">
        <v>695.0</v>
      </c>
      <c s="64" r="AN498">
        <v>142.0</v>
      </c>
      <c s="64" r="AO498">
        <v>112.0</v>
      </c>
      <c s="64" r="AP498">
        <v>174.0</v>
      </c>
      <c s="64" r="AQ498">
        <v>138.0</v>
      </c>
      <c s="64" r="AR498">
        <v>79.0</v>
      </c>
      <c s="64" r="AS498">
        <v>47.0</v>
      </c>
      <c s="64" r="AT498">
        <v>3.0</v>
      </c>
      <c s="64" r="AU498">
        <v>181.0</v>
      </c>
      <c s="64" r="AV498">
        <v>420.0</v>
      </c>
      <c s="64" r="AW498">
        <v>94.0</v>
      </c>
      <c s="64" r="AX498">
        <v>1100.0</v>
      </c>
      <c s="64" r="AY498">
        <v>24.0</v>
      </c>
      <c s="64" r="AZ498">
        <v>36.0</v>
      </c>
      <c s="64" r="BA498">
        <v>44.0</v>
      </c>
      <c s="64" r="BB498">
        <v>200.0</v>
      </c>
      <c s="64" r="BC498">
        <v>236.0</v>
      </c>
      <c s="64" r="BD498">
        <v>212.0</v>
      </c>
      <c s="64" r="BE498">
        <v>220.0</v>
      </c>
      <c s="64" r="BF498">
        <v>128.0</v>
      </c>
      <c s="64" r="BG498">
        <v>973.0</v>
      </c>
      <c s="64" r="BH498">
        <v>572.0</v>
      </c>
      <c s="64" r="BI498">
        <v>24.0</v>
      </c>
      <c s="64" r="BJ498">
        <v>28.0</v>
      </c>
      <c s="64" r="BK498">
        <v>32.0</v>
      </c>
      <c s="64" r="BL498">
        <v>100.0</v>
      </c>
      <c s="64" r="BM498">
        <v>64.0</v>
      </c>
      <c s="64" r="BN498">
        <v>164.0</v>
      </c>
      <c s="64" r="BO498">
        <v>96.0</v>
      </c>
      <c s="64" r="BP498">
        <v>64.0</v>
      </c>
      <c s="64" r="BQ498">
        <v>528.0</v>
      </c>
      <c s="64" r="BR498">
        <v>0.0</v>
      </c>
      <c s="64" r="BS498">
        <v>8.0</v>
      </c>
      <c s="64" r="BT498">
        <v>12.0</v>
      </c>
      <c s="64" r="BU498">
        <v>100.0</v>
      </c>
      <c s="64" r="BV498">
        <v>172.0</v>
      </c>
      <c s="64" r="BW498">
        <v>48.0</v>
      </c>
      <c s="64" r="BX498">
        <v>124.0</v>
      </c>
      <c s="64" r="BY498">
        <v>64.0</v>
      </c>
      <c s="64" r="BZ498">
        <v>180.0</v>
      </c>
      <c s="64" r="CA498">
        <v>4.0</v>
      </c>
      <c s="64" r="CB498">
        <v>0.0</v>
      </c>
      <c s="64" r="CC498">
        <v>0.0</v>
      </c>
      <c s="64" r="CD498">
        <v>8.0</v>
      </c>
      <c s="64" r="CE498">
        <v>40.0</v>
      </c>
      <c s="64" r="CF498">
        <v>52.0</v>
      </c>
      <c s="64" r="CG498">
        <v>0.0</v>
      </c>
      <c s="64" r="CH498">
        <v>76.0</v>
      </c>
      <c s="64" r="CI498">
        <v>596.0</v>
      </c>
      <c s="64" r="CJ498">
        <v>20.0</v>
      </c>
      <c s="64" r="CK498">
        <v>28.0</v>
      </c>
      <c s="64" r="CL498">
        <v>32.0</v>
      </c>
      <c s="64" r="CM498">
        <v>152.0</v>
      </c>
      <c s="64" r="CN498">
        <v>180.0</v>
      </c>
      <c s="64" r="CO498">
        <v>140.0</v>
      </c>
      <c s="64" r="CP498">
        <v>8.0</v>
      </c>
      <c s="64" r="CQ498">
        <v>36.0</v>
      </c>
      <c s="64" r="CR498">
        <v>324.0</v>
      </c>
      <c s="64" r="CS498">
        <v>0.0</v>
      </c>
      <c s="64" r="CT498">
        <v>8.0</v>
      </c>
      <c s="64" r="CU498">
        <v>12.0</v>
      </c>
      <c s="64" r="CV498">
        <v>40.0</v>
      </c>
      <c s="64" r="CW498">
        <v>16.0</v>
      </c>
      <c s="64" r="CX498">
        <v>20.0</v>
      </c>
      <c s="64" r="CY498">
        <v>212.0</v>
      </c>
      <c s="64" r="CZ498">
        <v>16.0</v>
      </c>
    </row>
    <row customHeight="1" r="499" ht="15.0">
      <c t="s" s="62" r="A499">
        <v>4996</v>
      </c>
      <c t="s" s="62" r="B499">
        <v>4997</v>
      </c>
      <c t="s" s="62" r="C499">
        <v>4998</v>
      </c>
      <c t="s" s="62" r="D499">
        <v>4999</v>
      </c>
      <c t="s" s="62" r="E499">
        <v>5000</v>
      </c>
      <c t="s" s="62" r="F499">
        <v>5001</v>
      </c>
      <c t="s" s="63" r="G499">
        <v>5002</v>
      </c>
      <c t="s" s="62" r="H499">
        <v>5003</v>
      </c>
      <c s="64" r="I499">
        <v>1811.0</v>
      </c>
      <c s="64" r="J499">
        <v>1793.0</v>
      </c>
      <c s="64" r="K499">
        <v>1715.0</v>
      </c>
      <c s="64" r="L499">
        <v>1644.0</v>
      </c>
      <c s="64" r="M499">
        <v>1557.0</v>
      </c>
      <c s="64" r="N499">
        <v>1681.0</v>
      </c>
      <c s="64" r="O499">
        <v>31.75</v>
      </c>
      <c s="64" r="P499">
        <v>290.684834</v>
      </c>
      <c s="64" r="Q499">
        <v>280.810561</v>
      </c>
      <c s="64" r="R499">
        <v>313.565379</v>
      </c>
      <c s="64" r="S499">
        <v>361.139391999999</v>
      </c>
      <c s="64" r="T499">
        <v>289.723877</v>
      </c>
      <c s="64" r="U499">
        <v>275.075957</v>
      </c>
      <c s="64" r="V499">
        <v>303.0</v>
      </c>
      <c s="64" r="W499">
        <v>264.0</v>
      </c>
      <c s="64" r="X499">
        <v>384.0</v>
      </c>
      <c s="64" r="Y499">
        <v>297.0</v>
      </c>
      <c s="64" r="Z499">
        <v>321.0</v>
      </c>
      <c s="64" r="AA499">
        <v>224.0</v>
      </c>
      <c s="64" r="AB499">
        <v>871.29596</v>
      </c>
      <c s="64" r="AC499">
        <v>144.846368</v>
      </c>
      <c s="64" r="AD499">
        <v>154.814063</v>
      </c>
      <c s="64" r="AE499">
        <v>160.782224</v>
      </c>
      <c s="64" r="AF499">
        <v>165.696005</v>
      </c>
      <c s="64" r="AG499">
        <v>140.885759</v>
      </c>
      <c s="64" r="AH499">
        <v>99.295478</v>
      </c>
      <c s="64" r="AI499">
        <v>4.97606199999999</v>
      </c>
      <c s="64" r="AJ499">
        <v>198.419681999999</v>
      </c>
      <c s="64" r="AK499">
        <v>476.339585</v>
      </c>
      <c s="64" r="AL499">
        <v>196.536693</v>
      </c>
      <c s="64" r="AM499">
        <v>939.704039999999</v>
      </c>
      <c s="64" r="AN499">
        <v>145.838466</v>
      </c>
      <c s="64" r="AO499">
        <v>125.996498</v>
      </c>
      <c s="64" r="AP499">
        <v>152.783154999999</v>
      </c>
      <c s="64" r="AQ499">
        <v>195.443387</v>
      </c>
      <c s="64" r="AR499">
        <v>148.838117</v>
      </c>
      <c s="64" r="AS499">
        <v>154.88413</v>
      </c>
      <c s="64" r="AT499">
        <v>15.920286</v>
      </c>
      <c s="64" r="AU499">
        <v>186.514501</v>
      </c>
      <c s="64" r="AV499">
        <v>483.159711</v>
      </c>
      <c s="64" r="AW499">
        <v>270.029827</v>
      </c>
      <c s="64" r="AX499">
        <v>1484.615193</v>
      </c>
      <c s="64" r="AY499">
        <v>71.4310859999999</v>
      </c>
      <c s="64" r="AZ499">
        <v>47.620724</v>
      </c>
      <c s="64" r="BA499">
        <v>51.589117</v>
      </c>
      <c s="64" r="BB499">
        <v>99.2098409999999</v>
      </c>
      <c s="64" r="BC499">
        <v>198.419681999999</v>
      </c>
      <c s="64" r="BD499">
        <v>222.354606999999</v>
      </c>
      <c s="64" r="BE499">
        <v>635.22325</v>
      </c>
      <c s="64" r="BF499">
        <v>158.766886</v>
      </c>
      <c s="64" r="BG499">
        <v>1496.0</v>
      </c>
      <c s="64" r="BH499">
        <v>702.623659999999</v>
      </c>
      <c s="64" r="BI499">
        <v>51.589117</v>
      </c>
      <c s="64" r="BJ499">
        <v>35.7155429999999</v>
      </c>
      <c s="64" r="BK499">
        <v>23.810362</v>
      </c>
      <c s="64" r="BL499">
        <v>55.5575109999999</v>
      </c>
      <c s="64" r="BM499">
        <v>23.810362</v>
      </c>
      <c s="64" r="BN499">
        <v>158.860309</v>
      </c>
      <c s="64" r="BO499">
        <v>293.754551999999</v>
      </c>
      <c s="64" r="BP499">
        <v>59.525905</v>
      </c>
      <c s="64" r="BQ499">
        <v>781.991533</v>
      </c>
      <c s="64" r="BR499">
        <v>19.841968</v>
      </c>
      <c s="64" r="BS499">
        <v>11.905181</v>
      </c>
      <c s="64" r="BT499">
        <v>27.778755</v>
      </c>
      <c s="64" r="BU499">
        <v>43.6523299999999</v>
      </c>
      <c s="64" r="BV499">
        <v>174.60932</v>
      </c>
      <c s="64" r="BW499">
        <v>63.494298</v>
      </c>
      <c s="64" r="BX499">
        <v>341.468698</v>
      </c>
      <c s="64" r="BY499">
        <v>99.240982</v>
      </c>
      <c s="64" r="BZ499">
        <v>150.86124</v>
      </c>
      <c s="64" r="CA499">
        <v>3.968394</v>
      </c>
      <c s="64" r="CB499">
        <v>3.968394</v>
      </c>
      <c s="64" r="CC499">
        <v>0.0</v>
      </c>
      <c s="64" r="CD499">
        <v>0.0</v>
      </c>
      <c s="64" r="CE499">
        <v>19.841968</v>
      </c>
      <c s="64" r="CF499">
        <v>55.619793</v>
      </c>
      <c s="64" r="CG499">
        <v>0.0</v>
      </c>
      <c s="64" r="CH499">
        <v>67.462692</v>
      </c>
      <c s="64" r="CI499">
        <v>599.289720999999</v>
      </c>
      <c s="64" r="CJ499">
        <v>59.525905</v>
      </c>
      <c s="64" r="CK499">
        <v>43.6523299999999</v>
      </c>
      <c s="64" r="CL499">
        <v>43.6523299999999</v>
      </c>
      <c s="64" r="CM499">
        <v>91.273054</v>
      </c>
      <c s="64" r="CN499">
        <v>166.672532999999</v>
      </c>
      <c s="64" r="CO499">
        <v>142.924453</v>
      </c>
      <c s="64" r="CP499">
        <v>0.0</v>
      </c>
      <c s="64" r="CQ499">
        <v>51.589117</v>
      </c>
      <c s="64" r="CR499">
        <v>734.464232</v>
      </c>
      <c s="64" r="CS499">
        <v>7.93678699999999</v>
      </c>
      <c s="64" r="CT499">
        <v>0.0</v>
      </c>
      <c s="64" r="CU499">
        <v>7.93678699999999</v>
      </c>
      <c s="64" r="CV499">
        <v>7.93678699999999</v>
      </c>
      <c s="64" r="CW499">
        <v>11.905181</v>
      </c>
      <c s="64" r="CX499">
        <v>23.810362</v>
      </c>
      <c s="64" r="CY499">
        <v>635.22325</v>
      </c>
      <c s="64" r="CZ499">
        <v>39.715077</v>
      </c>
    </row>
    <row customHeight="1" r="500" ht="15.0">
      <c t="s" s="62" r="A500">
        <v>5004</v>
      </c>
      <c t="s" s="62" r="B500">
        <v>5005</v>
      </c>
      <c t="s" s="62" r="C500">
        <v>5006</v>
      </c>
      <c t="s" s="62" r="D500">
        <v>5007</v>
      </c>
      <c t="s" s="62" r="E500">
        <v>5008</v>
      </c>
      <c t="s" s="62" r="F500">
        <v>5009</v>
      </c>
      <c t="s" s="63" r="G500">
        <v>5010</v>
      </c>
      <c t="s" s="62" r="H500">
        <v>5011</v>
      </c>
      <c s="64" r="I500">
        <v>334.0</v>
      </c>
      <c s="64" r="J500">
        <v>246.0</v>
      </c>
      <c s="64" r="K500">
        <v>264.0</v>
      </c>
      <c s="64" r="L500">
        <v>241.0</v>
      </c>
      <c s="64" r="M500">
        <v>242.0</v>
      </c>
      <c s="64" r="N500">
        <v>260.0</v>
      </c>
      <c s="64" r="O500">
        <v>11.15</v>
      </c>
      <c s="64" r="P500">
        <v>63.66875</v>
      </c>
      <c s="64" r="Q500">
        <v>34.44375</v>
      </c>
      <c s="64" r="R500">
        <v>74.10625</v>
      </c>
      <c s="64" r="S500">
        <v>72.0187499999999</v>
      </c>
      <c s="64" r="T500">
        <v>62.625</v>
      </c>
      <c s="64" r="U500">
        <v>27.1374999999999</v>
      </c>
      <c s="64" r="V500">
        <v>41.0</v>
      </c>
      <c s="64" r="W500">
        <v>42.0</v>
      </c>
      <c s="64" r="X500">
        <v>52.0</v>
      </c>
      <c s="64" r="Y500">
        <v>50.0</v>
      </c>
      <c s="64" r="Z500">
        <v>45.0</v>
      </c>
      <c s="64" r="AA500">
        <v>16.0</v>
      </c>
      <c s="64" r="AB500">
        <v>170.131249999999</v>
      </c>
      <c s="64" r="AC500">
        <v>30.26875</v>
      </c>
      <c s="64" r="AD500">
        <v>15.65625</v>
      </c>
      <c s="64" r="AE500">
        <v>40.7062499999999</v>
      </c>
      <c s="64" r="AF500">
        <v>39.6625</v>
      </c>
      <c s="64" r="AG500">
        <v>33.4</v>
      </c>
      <c s="64" r="AH500">
        <v>10.4375</v>
      </c>
      <c s="64" r="AI500">
        <v>0.0</v>
      </c>
      <c s="64" r="AJ500">
        <v>36.53125</v>
      </c>
      <c s="64" r="AK500">
        <v>108.55</v>
      </c>
      <c s="64" r="AL500">
        <v>25.05</v>
      </c>
      <c s="64" r="AM500">
        <v>163.86875</v>
      </c>
      <c s="64" r="AN500">
        <v>33.4</v>
      </c>
      <c s="64" r="AO500">
        <v>18.7875</v>
      </c>
      <c s="64" r="AP500">
        <v>33.4</v>
      </c>
      <c s="64" r="AQ500">
        <v>32.35625</v>
      </c>
      <c s="64" r="AR500">
        <v>29.225</v>
      </c>
      <c s="64" r="AS500">
        <v>16.7</v>
      </c>
      <c s="64" r="AT500">
        <v>0.0</v>
      </c>
      <c s="64" r="AU500">
        <v>42.79375</v>
      </c>
      <c s="64" r="AV500">
        <v>89.7625</v>
      </c>
      <c s="64" r="AW500">
        <v>31.3125</v>
      </c>
      <c s="64" r="AX500">
        <v>279.725</v>
      </c>
      <c s="64" r="AY500">
        <v>20.875</v>
      </c>
      <c s="64" r="AZ500">
        <v>8.35</v>
      </c>
      <c s="64" r="BA500">
        <v>16.7</v>
      </c>
      <c s="64" r="BB500">
        <v>12.525</v>
      </c>
      <c s="64" r="BC500">
        <v>58.45</v>
      </c>
      <c s="64" r="BD500">
        <v>37.575</v>
      </c>
      <c s="64" r="BE500">
        <v>79.325</v>
      </c>
      <c s="64" r="BF500">
        <v>45.9249999999999</v>
      </c>
      <c s="64" r="BG500">
        <v>228.0</v>
      </c>
      <c s="64" r="BH500">
        <v>146.125</v>
      </c>
      <c s="64" r="BI500">
        <v>16.7</v>
      </c>
      <c s="64" r="BJ500">
        <v>8.35</v>
      </c>
      <c s="64" r="BK500">
        <v>12.525</v>
      </c>
      <c s="64" r="BL500">
        <v>12.525</v>
      </c>
      <c s="64" r="BM500">
        <v>8.35</v>
      </c>
      <c s="64" r="BN500">
        <v>33.4</v>
      </c>
      <c s="64" r="BO500">
        <v>33.4</v>
      </c>
      <c s="64" r="BP500">
        <v>20.875</v>
      </c>
      <c s="64" r="BQ500">
        <v>133.6</v>
      </c>
      <c s="64" r="BR500">
        <v>4.17499999999999</v>
      </c>
      <c s="64" r="BS500">
        <v>0.0</v>
      </c>
      <c s="64" r="BT500">
        <v>4.17499999999999</v>
      </c>
      <c s="64" r="BU500">
        <v>0.0</v>
      </c>
      <c s="64" r="BV500">
        <v>50.1</v>
      </c>
      <c s="64" r="BW500">
        <v>4.17499999999999</v>
      </c>
      <c s="64" r="BX500">
        <v>45.9249999999999</v>
      </c>
      <c s="64" r="BY500">
        <v>25.05</v>
      </c>
      <c s="64" r="BZ500">
        <v>33.4</v>
      </c>
      <c s="64" r="CA500">
        <v>0.0</v>
      </c>
      <c s="64" r="CB500">
        <v>0.0</v>
      </c>
      <c s="64" r="CC500">
        <v>0.0</v>
      </c>
      <c s="64" r="CD500">
        <v>0.0</v>
      </c>
      <c s="64" r="CE500">
        <v>0.0</v>
      </c>
      <c s="64" r="CF500">
        <v>8.35</v>
      </c>
      <c s="64" r="CG500">
        <v>0.0</v>
      </c>
      <c s="64" r="CH500">
        <v>25.05</v>
      </c>
      <c s="64" r="CI500">
        <v>137.775</v>
      </c>
      <c s="64" r="CJ500">
        <v>20.875</v>
      </c>
      <c s="64" r="CK500">
        <v>4.17499999999999</v>
      </c>
      <c s="64" r="CL500">
        <v>16.7</v>
      </c>
      <c s="64" r="CM500">
        <v>8.35</v>
      </c>
      <c s="64" r="CN500">
        <v>54.2749999999999</v>
      </c>
      <c s="64" r="CO500">
        <v>25.05</v>
      </c>
      <c s="64" r="CP500">
        <v>0.0</v>
      </c>
      <c s="64" r="CQ500">
        <v>8.35</v>
      </c>
      <c s="64" r="CR500">
        <v>108.55</v>
      </c>
      <c s="64" r="CS500">
        <v>0.0</v>
      </c>
      <c s="64" r="CT500">
        <v>4.17499999999999</v>
      </c>
      <c s="64" r="CU500">
        <v>0.0</v>
      </c>
      <c s="64" r="CV500">
        <v>4.17499999999999</v>
      </c>
      <c s="64" r="CW500">
        <v>4.17499999999999</v>
      </c>
      <c s="64" r="CX500">
        <v>4.17499999999999</v>
      </c>
      <c s="64" r="CY500">
        <v>79.325</v>
      </c>
      <c s="64" r="CZ500">
        <v>12.525</v>
      </c>
    </row>
    <row customHeight="1" r="501" ht="15.0">
      <c t="s" s="62" r="A501">
        <v>5012</v>
      </c>
      <c t="s" s="62" r="B501">
        <v>5013</v>
      </c>
      <c t="s" s="62" r="C501">
        <v>5014</v>
      </c>
      <c t="s" s="62" r="D501">
        <v>5015</v>
      </c>
      <c t="s" s="62" r="E501">
        <v>5016</v>
      </c>
      <c t="s" s="62" r="F501">
        <v>5017</v>
      </c>
      <c t="s" s="63" r="G501">
        <v>5018</v>
      </c>
      <c t="s" s="62" r="H501">
        <v>5019</v>
      </c>
      <c s="64" r="I501">
        <v>600.0</v>
      </c>
      <c s="64" r="J501">
        <v>493.0</v>
      </c>
      <c s="64" r="K501">
        <v>464.0</v>
      </c>
      <c s="64" r="L501">
        <v>437.0</v>
      </c>
      <c s="64" r="M501">
        <v>445.0</v>
      </c>
      <c s="64" r="N501">
        <v>586.0</v>
      </c>
      <c s="64" r="O501">
        <v>17.02</v>
      </c>
      <c s="64" r="P501">
        <v>124.173913</v>
      </c>
      <c s="64" r="Q501">
        <v>70.956522</v>
      </c>
      <c s="64" r="R501">
        <v>147.130435</v>
      </c>
      <c s="64" r="S501">
        <v>125.217391</v>
      </c>
      <c s="64" r="T501">
        <v>73.0434779999999</v>
      </c>
      <c s="64" r="U501">
        <v>59.478261</v>
      </c>
      <c s="64" r="V501">
        <v>92.0</v>
      </c>
      <c s="64" r="W501">
        <v>85.0</v>
      </c>
      <c s="64" r="X501">
        <v>119.0</v>
      </c>
      <c s="64" r="Y501">
        <v>70.0</v>
      </c>
      <c s="64" r="Z501">
        <v>85.0</v>
      </c>
      <c s="64" r="AA501">
        <v>42.0</v>
      </c>
      <c s="64" r="AB501">
        <v>317.217391</v>
      </c>
      <c s="64" r="AC501">
        <v>67.826087</v>
      </c>
      <c s="64" r="AD501">
        <v>42.782609</v>
      </c>
      <c s="64" r="AE501">
        <v>74.0869569999999</v>
      </c>
      <c s="64" r="AF501">
        <v>67.826087</v>
      </c>
      <c s="64" r="AG501">
        <v>40.695652</v>
      </c>
      <c s="64" r="AH501">
        <v>24.0</v>
      </c>
      <c s="64" r="AI501">
        <v>0.0</v>
      </c>
      <c s="64" r="AJ501">
        <v>84.5217389999999</v>
      </c>
      <c s="64" r="AK501">
        <v>185.739129999999</v>
      </c>
      <c s="64" r="AL501">
        <v>46.956522</v>
      </c>
      <c s="64" r="AM501">
        <v>282.782608999999</v>
      </c>
      <c s="64" r="AN501">
        <v>56.3478259999999</v>
      </c>
      <c s="64" r="AO501">
        <v>28.1739129999999</v>
      </c>
      <c s="64" r="AP501">
        <v>73.0434779999999</v>
      </c>
      <c s="64" r="AQ501">
        <v>57.3913039999999</v>
      </c>
      <c s="64" r="AR501">
        <v>32.3478259999999</v>
      </c>
      <c s="64" r="AS501">
        <v>33.3913039999999</v>
      </c>
      <c s="64" r="AT501">
        <v>2.086957</v>
      </c>
      <c s="64" r="AU501">
        <v>65.73913</v>
      </c>
      <c s="64" r="AV501">
        <v>159.652174</v>
      </c>
      <c s="64" r="AW501">
        <v>57.3913039999999</v>
      </c>
      <c s="64" r="AX501">
        <v>488.347826</v>
      </c>
      <c s="64" r="AY501">
        <v>20.869565</v>
      </c>
      <c s="64" r="AZ501">
        <v>12.521739</v>
      </c>
      <c s="64" r="BA501">
        <v>12.521739</v>
      </c>
      <c s="64" r="BB501">
        <v>75.130435</v>
      </c>
      <c s="64" r="BC501">
        <v>104.347826</v>
      </c>
      <c s="64" r="BD501">
        <v>100.173913</v>
      </c>
      <c s="64" r="BE501">
        <v>91.826087</v>
      </c>
      <c s="64" r="BF501">
        <v>70.956522</v>
      </c>
      <c s="64" r="BG501">
        <v>428.0</v>
      </c>
      <c s="64" r="BH501">
        <v>250.434783</v>
      </c>
      <c s="64" r="BI501">
        <v>16.6956519999999</v>
      </c>
      <c s="64" r="BJ501">
        <v>12.521739</v>
      </c>
      <c s="64" r="BK501">
        <v>4.17391299999999</v>
      </c>
      <c s="64" r="BL501">
        <v>41.73913</v>
      </c>
      <c s="64" r="BM501">
        <v>16.6956519999999</v>
      </c>
      <c s="64" r="BN501">
        <v>87.652174</v>
      </c>
      <c s="64" r="BO501">
        <v>37.5652169999999</v>
      </c>
      <c s="64" r="BP501">
        <v>33.3913039999999</v>
      </c>
      <c s="64" r="BQ501">
        <v>237.913042999999</v>
      </c>
      <c s="64" r="BR501">
        <v>4.17391299999999</v>
      </c>
      <c s="64" r="BS501">
        <v>0.0</v>
      </c>
      <c s="64" r="BT501">
        <v>8.34782599999999</v>
      </c>
      <c s="64" r="BU501">
        <v>33.3913039999999</v>
      </c>
      <c s="64" r="BV501">
        <v>87.652174</v>
      </c>
      <c s="64" r="BW501">
        <v>12.521739</v>
      </c>
      <c s="64" r="BX501">
        <v>54.2608699999999</v>
      </c>
      <c s="64" r="BY501">
        <v>37.5652169999999</v>
      </c>
      <c s="64" r="BZ501">
        <v>62.608696</v>
      </c>
      <c s="64" r="CA501">
        <v>0.0</v>
      </c>
      <c s="64" r="CB501">
        <v>0.0</v>
      </c>
      <c s="64" r="CC501">
        <v>0.0</v>
      </c>
      <c s="64" r="CD501">
        <v>0.0</v>
      </c>
      <c s="64" r="CE501">
        <v>4.17391299999999</v>
      </c>
      <c s="64" r="CF501">
        <v>16.6956519999999</v>
      </c>
      <c s="64" r="CG501">
        <v>0.0</v>
      </c>
      <c s="64" r="CH501">
        <v>41.73913</v>
      </c>
      <c s="64" r="CI501">
        <v>300.521739</v>
      </c>
      <c s="64" r="CJ501">
        <v>20.869565</v>
      </c>
      <c s="64" r="CK501">
        <v>12.521739</v>
      </c>
      <c s="64" r="CL501">
        <v>12.521739</v>
      </c>
      <c s="64" r="CM501">
        <v>70.956522</v>
      </c>
      <c s="64" r="CN501">
        <v>96.0</v>
      </c>
      <c s="64" r="CO501">
        <v>70.956522</v>
      </c>
      <c s="64" r="CP501">
        <v>0.0</v>
      </c>
      <c s="64" r="CQ501">
        <v>16.6956519999999</v>
      </c>
      <c s="64" r="CR501">
        <v>125.217391</v>
      </c>
      <c s="64" r="CS501">
        <v>0.0</v>
      </c>
      <c s="64" r="CT501">
        <v>0.0</v>
      </c>
      <c s="64" r="CU501">
        <v>0.0</v>
      </c>
      <c s="64" r="CV501">
        <v>4.17391299999999</v>
      </c>
      <c s="64" r="CW501">
        <v>4.17391299999999</v>
      </c>
      <c s="64" r="CX501">
        <v>12.521739</v>
      </c>
      <c s="64" r="CY501">
        <v>91.826087</v>
      </c>
      <c s="64" r="CZ501">
        <v>12.521739</v>
      </c>
    </row>
    <row customHeight="1" r="502" ht="15.0">
      <c t="s" s="62" r="A502">
        <v>5020</v>
      </c>
      <c t="s" s="62" r="B502">
        <v>5021</v>
      </c>
      <c t="s" s="62" r="C502">
        <v>5022</v>
      </c>
      <c t="s" s="62" r="D502">
        <v>5023</v>
      </c>
      <c t="s" s="62" r="E502">
        <v>5024</v>
      </c>
      <c t="s" s="62" r="F502">
        <v>5025</v>
      </c>
      <c t="s" s="63" r="G502">
        <v>5026</v>
      </c>
      <c t="s" s="62" r="H502">
        <v>5027</v>
      </c>
      <c s="64" r="I502">
        <v>510.0</v>
      </c>
      <c s="64" r="J502">
        <v>476.0</v>
      </c>
      <c s="64" r="K502">
        <v>463.0</v>
      </c>
      <c s="64" r="L502">
        <v>410.0</v>
      </c>
      <c s="64" r="M502">
        <v>310.0</v>
      </c>
      <c s="64" r="N502">
        <v>249.0</v>
      </c>
      <c s="64" r="O502">
        <v>4.47</v>
      </c>
      <c s="64" r="P502">
        <v>81.67756</v>
      </c>
      <c s="64" r="Q502">
        <v>62.7522719999999</v>
      </c>
      <c s="64" r="R502">
        <v>99.6067809999999</v>
      </c>
      <c s="64" r="S502">
        <v>121.520272</v>
      </c>
      <c s="64" r="T502">
        <v>107.575323</v>
      </c>
      <c s="64" r="U502">
        <v>36.867792</v>
      </c>
      <c s="64" r="V502">
        <v>78.0</v>
      </c>
      <c s="64" r="W502">
        <v>72.0</v>
      </c>
      <c s="64" r="X502">
        <v>101.0</v>
      </c>
      <c s="64" r="Y502">
        <v>119.0</v>
      </c>
      <c s="64" r="Z502">
        <v>67.0</v>
      </c>
      <c s="64" r="AA502">
        <v>39.0</v>
      </c>
      <c s="64" r="AB502">
        <v>253.667482</v>
      </c>
      <c s="64" r="AC502">
        <v>45.819119</v>
      </c>
      <c s="64" r="AD502">
        <v>33.8663049999999</v>
      </c>
      <c s="64" r="AE502">
        <v>50.799458</v>
      </c>
      <c s="64" r="AF502">
        <v>55.779797</v>
      </c>
      <c s="64" r="AG502">
        <v>52.791594</v>
      </c>
      <c s="64" r="AH502">
        <v>12.948881</v>
      </c>
      <c s="64" r="AI502">
        <v>1.662327</v>
      </c>
      <c s="64" r="AJ502">
        <v>59.764068</v>
      </c>
      <c s="64" r="AK502">
        <v>155.386577999999</v>
      </c>
      <c s="64" r="AL502">
        <v>38.5168359999999</v>
      </c>
      <c s="64" r="AM502">
        <v>256.332517999999</v>
      </c>
      <c s="64" r="AN502">
        <v>35.8584409999999</v>
      </c>
      <c s="64" r="AO502">
        <v>28.885966</v>
      </c>
      <c s="64" r="AP502">
        <v>48.8073229999999</v>
      </c>
      <c s="64" r="AQ502">
        <v>65.740475</v>
      </c>
      <c s="64" r="AR502">
        <v>54.783729</v>
      </c>
      <c s="64" r="AS502">
        <v>18.268992</v>
      </c>
      <c s="64" r="AT502">
        <v>3.98759199999999</v>
      </c>
      <c s="64" r="AU502">
        <v>42.830916</v>
      </c>
      <c s="64" r="AV502">
        <v>165.347255999999</v>
      </c>
      <c s="64" r="AW502">
        <v>48.154347</v>
      </c>
      <c s="64" r="AX502">
        <v>446.25166</v>
      </c>
      <c s="64" r="AY502">
        <v>0.0</v>
      </c>
      <c s="64" r="AZ502">
        <v>15.937085</v>
      </c>
      <c s="64" r="BA502">
        <v>11.952814</v>
      </c>
      <c s="64" r="BB502">
        <v>47.811255</v>
      </c>
      <c s="64" r="BC502">
        <v>83.669696</v>
      </c>
      <c s="64" r="BD502">
        <v>59.764068</v>
      </c>
      <c s="64" r="BE502">
        <v>175.321216999999</v>
      </c>
      <c s="64" r="BF502">
        <v>51.795526</v>
      </c>
      <c s="64" r="BG502">
        <v>396.0</v>
      </c>
      <c s="64" r="BH502">
        <v>199.213561</v>
      </c>
      <c s="64" r="BI502">
        <v>0.0</v>
      </c>
      <c s="64" r="BJ502">
        <v>15.937085</v>
      </c>
      <c s="64" r="BK502">
        <v>11.952814</v>
      </c>
      <c s="64" r="BL502">
        <v>11.952814</v>
      </c>
      <c s="64" r="BM502">
        <v>15.937085</v>
      </c>
      <c s="64" r="BN502">
        <v>43.8269829999999</v>
      </c>
      <c s="64" r="BO502">
        <v>75.701153</v>
      </c>
      <c s="64" r="BP502">
        <v>23.9056269999999</v>
      </c>
      <c s="64" r="BQ502">
        <v>247.038098999999</v>
      </c>
      <c s="64" r="BR502">
        <v>0.0</v>
      </c>
      <c s="64" r="BS502">
        <v>0.0</v>
      </c>
      <c s="64" r="BT502">
        <v>0.0</v>
      </c>
      <c s="64" r="BU502">
        <v>35.8584409999999</v>
      </c>
      <c s="64" r="BV502">
        <v>67.732611</v>
      </c>
      <c s="64" r="BW502">
        <v>15.937085</v>
      </c>
      <c s="64" r="BX502">
        <v>99.6200639999999</v>
      </c>
      <c s="64" r="BY502">
        <v>27.889899</v>
      </c>
      <c s="64" r="BZ502">
        <v>55.779797</v>
      </c>
      <c s="64" r="CA502">
        <v>0.0</v>
      </c>
      <c s="64" r="CB502">
        <v>0.0</v>
      </c>
      <c s="64" r="CC502">
        <v>0.0</v>
      </c>
      <c s="64" r="CD502">
        <v>3.984271</v>
      </c>
      <c s="64" r="CE502">
        <v>7.968542</v>
      </c>
      <c s="64" r="CF502">
        <v>3.984271</v>
      </c>
      <c s="64" r="CG502">
        <v>0.0</v>
      </c>
      <c s="64" r="CH502">
        <v>39.8427119999999</v>
      </c>
      <c s="64" r="CI502">
        <v>171.323663</v>
      </c>
      <c s="64" r="CJ502">
        <v>0.0</v>
      </c>
      <c s="64" r="CK502">
        <v>7.968542</v>
      </c>
      <c s="64" r="CL502">
        <v>11.952814</v>
      </c>
      <c s="64" r="CM502">
        <v>27.889899</v>
      </c>
      <c s="64" r="CN502">
        <v>67.732611</v>
      </c>
      <c s="64" r="CO502">
        <v>43.8269829999999</v>
      </c>
      <c s="64" r="CP502">
        <v>0.0</v>
      </c>
      <c s="64" r="CQ502">
        <v>11.952814</v>
      </c>
      <c s="64" r="CR502">
        <v>219.148201</v>
      </c>
      <c s="64" r="CS502">
        <v>0.0</v>
      </c>
      <c s="64" r="CT502">
        <v>7.968542</v>
      </c>
      <c s="64" r="CU502">
        <v>0.0</v>
      </c>
      <c s="64" r="CV502">
        <v>15.937085</v>
      </c>
      <c s="64" r="CW502">
        <v>7.968542</v>
      </c>
      <c s="64" r="CX502">
        <v>11.952814</v>
      </c>
      <c s="64" r="CY502">
        <v>175.321216999999</v>
      </c>
      <c s="64" r="CZ502">
        <v>0.0</v>
      </c>
    </row>
    <row customHeight="1" r="503" ht="15.0">
      <c t="s" s="62" r="A503">
        <v>5028</v>
      </c>
      <c t="s" s="62" r="B503">
        <v>5029</v>
      </c>
      <c t="s" s="62" r="C503">
        <v>5030</v>
      </c>
      <c t="s" s="62" r="D503">
        <v>5031</v>
      </c>
      <c t="s" s="62" r="E503">
        <v>5032</v>
      </c>
      <c t="s" s="62" r="F503">
        <v>5033</v>
      </c>
      <c t="s" s="63" r="G503">
        <v>5034</v>
      </c>
      <c t="s" s="62" r="H503">
        <v>5035</v>
      </c>
      <c s="64" r="I503">
        <v>207.0</v>
      </c>
      <c s="64" r="J503">
        <v>170.0</v>
      </c>
      <c s="64" r="K503">
        <v>148.0</v>
      </c>
      <c s="64" r="L503">
        <v>130.0</v>
      </c>
      <c s="64" r="M503">
        <v>176.0</v>
      </c>
      <c s="64" r="N503">
        <v>172.0</v>
      </c>
      <c s="64" r="O503">
        <v>3.67</v>
      </c>
      <c s="64" r="P503">
        <v>44.814433</v>
      </c>
      <c s="64" r="Q503">
        <v>41.613402</v>
      </c>
      <c s="64" r="R503">
        <v>43.7474229999999</v>
      </c>
      <c s="64" r="S503">
        <v>52.2835049999999</v>
      </c>
      <c s="64" r="T503">
        <v>14.9381439999999</v>
      </c>
      <c s="64" r="U503">
        <v>9.60309299999999</v>
      </c>
      <c s="64" r="V503">
        <v>40.0</v>
      </c>
      <c s="64" r="W503">
        <v>25.0</v>
      </c>
      <c s="64" r="X503">
        <v>47.0</v>
      </c>
      <c s="64" r="Y503">
        <v>27.0</v>
      </c>
      <c s="64" r="Z503">
        <v>18.0</v>
      </c>
      <c s="64" r="AA503">
        <v>13.0</v>
      </c>
      <c s="64" r="AB503">
        <v>108.835052</v>
      </c>
      <c s="64" r="AC503">
        <v>26.6752579999999</v>
      </c>
      <c s="64" r="AD503">
        <v>19.2061859999999</v>
      </c>
      <c s="64" r="AE503">
        <v>20.2731959999999</v>
      </c>
      <c s="64" r="AF503">
        <v>27.7422679999999</v>
      </c>
      <c s="64" r="AG503">
        <v>8.536082</v>
      </c>
      <c s="64" r="AH503">
        <v>6.40206199999999</v>
      </c>
      <c s="64" r="AI503">
        <v>0.0</v>
      </c>
      <c s="64" r="AJ503">
        <v>29.876289</v>
      </c>
      <c s="64" r="AK503">
        <v>67.2216489999999</v>
      </c>
      <c s="64" r="AL503">
        <v>11.737113</v>
      </c>
      <c s="64" r="AM503">
        <v>98.1649479999999</v>
      </c>
      <c s="64" r="AN503">
        <v>18.139175</v>
      </c>
      <c s="64" r="AO503">
        <v>22.4072159999999</v>
      </c>
      <c s="64" r="AP503">
        <v>23.4742269999999</v>
      </c>
      <c s="64" r="AQ503">
        <v>24.5412369999999</v>
      </c>
      <c s="64" r="AR503">
        <v>6.40206199999999</v>
      </c>
      <c s="64" r="AS503">
        <v>3.201031</v>
      </c>
      <c s="64" r="AT503">
        <v>0.0</v>
      </c>
      <c s="64" r="AU503">
        <v>26.6752579999999</v>
      </c>
      <c s="64" r="AV503">
        <v>65.087629</v>
      </c>
      <c s="64" r="AW503">
        <v>6.40206199999999</v>
      </c>
      <c s="64" r="AX503">
        <v>149.381442999999</v>
      </c>
      <c s="64" r="AY503">
        <v>4.268041</v>
      </c>
      <c s="64" r="AZ503">
        <v>4.268041</v>
      </c>
      <c s="64" r="BA503">
        <v>8.536082</v>
      </c>
      <c s="64" r="BB503">
        <v>12.804124</v>
      </c>
      <c s="64" r="BC503">
        <v>42.6804119999999</v>
      </c>
      <c s="64" r="BD503">
        <v>42.6804119999999</v>
      </c>
      <c s="64" r="BE503">
        <v>17.0721649999999</v>
      </c>
      <c s="64" r="BF503">
        <v>17.0721649999999</v>
      </c>
      <c s="64" r="BG503">
        <v>136.0</v>
      </c>
      <c s="64" r="BH503">
        <v>76.824742</v>
      </c>
      <c s="64" r="BI503">
        <v>4.268041</v>
      </c>
      <c s="64" r="BJ503">
        <v>4.268041</v>
      </c>
      <c s="64" r="BK503">
        <v>4.268041</v>
      </c>
      <c s="64" r="BL503">
        <v>0.0</v>
      </c>
      <c s="64" r="BM503">
        <v>12.804124</v>
      </c>
      <c s="64" r="BN503">
        <v>38.412371</v>
      </c>
      <c s="64" r="BO503">
        <v>12.804124</v>
      </c>
      <c s="64" r="BP503">
        <v>0.0</v>
      </c>
      <c s="64" r="BQ503">
        <v>72.556701</v>
      </c>
      <c s="64" r="BR503">
        <v>0.0</v>
      </c>
      <c s="64" r="BS503">
        <v>0.0</v>
      </c>
      <c s="64" r="BT503">
        <v>4.268041</v>
      </c>
      <c s="64" r="BU503">
        <v>12.804124</v>
      </c>
      <c s="64" r="BV503">
        <v>29.876289</v>
      </c>
      <c s="64" r="BW503">
        <v>4.268041</v>
      </c>
      <c s="64" r="BX503">
        <v>4.268041</v>
      </c>
      <c s="64" r="BY503">
        <v>17.0721649999999</v>
      </c>
      <c s="64" r="BZ503">
        <v>12.804124</v>
      </c>
      <c s="64" r="CA503">
        <v>0.0</v>
      </c>
      <c s="64" r="CB503">
        <v>0.0</v>
      </c>
      <c s="64" r="CC503">
        <v>0.0</v>
      </c>
      <c s="64" r="CD503">
        <v>0.0</v>
      </c>
      <c s="64" r="CE503">
        <v>0.0</v>
      </c>
      <c s="64" r="CF503">
        <v>8.536082</v>
      </c>
      <c s="64" r="CG503">
        <v>0.0</v>
      </c>
      <c s="64" r="CH503">
        <v>4.268041</v>
      </c>
      <c s="64" r="CI503">
        <v>119.505155</v>
      </c>
      <c s="64" r="CJ503">
        <v>4.268041</v>
      </c>
      <c s="64" r="CK503">
        <v>4.268041</v>
      </c>
      <c s="64" r="CL503">
        <v>8.536082</v>
      </c>
      <c s="64" r="CM503">
        <v>12.804124</v>
      </c>
      <c s="64" r="CN503">
        <v>42.6804119999999</v>
      </c>
      <c s="64" r="CO503">
        <v>29.876289</v>
      </c>
      <c s="64" r="CP503">
        <v>4.268041</v>
      </c>
      <c s="64" r="CQ503">
        <v>12.804124</v>
      </c>
      <c s="64" r="CR503">
        <v>17.0721649999999</v>
      </c>
      <c s="64" r="CS503">
        <v>0.0</v>
      </c>
      <c s="64" r="CT503">
        <v>0.0</v>
      </c>
      <c s="64" r="CU503">
        <v>0.0</v>
      </c>
      <c s="64" r="CV503">
        <v>0.0</v>
      </c>
      <c s="64" r="CW503">
        <v>0.0</v>
      </c>
      <c s="64" r="CX503">
        <v>4.268041</v>
      </c>
      <c s="64" r="CY503">
        <v>12.804124</v>
      </c>
      <c s="64" r="CZ503">
        <v>0.0</v>
      </c>
    </row>
    <row customHeight="1" r="504" ht="15.0">
      <c t="s" s="62" r="A504">
        <v>5036</v>
      </c>
      <c t="s" s="62" r="B504">
        <v>5037</v>
      </c>
      <c t="s" s="62" r="C504">
        <v>5038</v>
      </c>
      <c t="s" s="62" r="D504">
        <v>5039</v>
      </c>
      <c t="s" s="62" r="E504">
        <v>5040</v>
      </c>
      <c t="s" s="62" r="F504">
        <v>5041</v>
      </c>
      <c t="s" s="63" r="G504">
        <v>5042</v>
      </c>
      <c t="s" s="62" r="H504">
        <v>5043</v>
      </c>
      <c s="64" r="I504">
        <v>328.0</v>
      </c>
      <c s="64" r="J504">
        <v>255.0</v>
      </c>
      <c s="64" r="K504">
        <v>234.0</v>
      </c>
      <c s="64" r="L504">
        <v>232.0</v>
      </c>
      <c s="64" r="M504">
        <v>288.0</v>
      </c>
      <c s="64" r="N504">
        <v>328.0</v>
      </c>
      <c s="64" r="O504">
        <v>8.36</v>
      </c>
      <c s="64" r="P504">
        <v>63.483871</v>
      </c>
      <c s="64" r="Q504">
        <v>34.627566</v>
      </c>
      <c s="64" r="R504">
        <v>74.0645159999999</v>
      </c>
      <c s="64" r="S504">
        <v>74.0645159999999</v>
      </c>
      <c s="64" r="T504">
        <v>49.0557179999999</v>
      </c>
      <c s="64" r="U504">
        <v>32.7038119999999</v>
      </c>
      <c s="64" r="V504">
        <v>40.0</v>
      </c>
      <c s="64" r="W504">
        <v>41.0</v>
      </c>
      <c s="64" r="X504">
        <v>52.0</v>
      </c>
      <c s="64" r="Y504">
        <v>41.0</v>
      </c>
      <c s="64" r="Z504">
        <v>45.0</v>
      </c>
      <c s="64" r="AA504">
        <v>36.0</v>
      </c>
      <c s="64" r="AB504">
        <v>168.328446</v>
      </c>
      <c s="64" r="AC504">
        <v>31.741935</v>
      </c>
      <c s="64" r="AD504">
        <v>17.313783</v>
      </c>
      <c s="64" r="AE504">
        <v>39.43695</v>
      </c>
      <c s="64" r="AF504">
        <v>38.475073</v>
      </c>
      <c s="64" r="AG504">
        <v>28.8563049999999</v>
      </c>
      <c s="64" r="AH504">
        <v>11.542522</v>
      </c>
      <c s="64" r="AI504">
        <v>0.961876999999999</v>
      </c>
      <c s="64" r="AJ504">
        <v>41.3607039999999</v>
      </c>
      <c s="64" r="AK504">
        <v>94.26393</v>
      </c>
      <c s="64" r="AL504">
        <v>32.7038119999999</v>
      </c>
      <c s="64" r="AM504">
        <v>159.671553999999</v>
      </c>
      <c s="64" r="AN504">
        <v>31.741935</v>
      </c>
      <c s="64" r="AO504">
        <v>17.313783</v>
      </c>
      <c s="64" r="AP504">
        <v>34.627566</v>
      </c>
      <c s="64" r="AQ504">
        <v>35.589443</v>
      </c>
      <c s="64" r="AR504">
        <v>20.199413</v>
      </c>
      <c s="64" r="AS504">
        <v>18.2756599999999</v>
      </c>
      <c s="64" r="AT504">
        <v>1.923754</v>
      </c>
      <c s="64" r="AU504">
        <v>37.513196</v>
      </c>
      <c s="64" r="AV504">
        <v>85.607038</v>
      </c>
      <c s="64" r="AW504">
        <v>36.5513199999999</v>
      </c>
      <c s="64" r="AX504">
        <v>269.325513</v>
      </c>
      <c s="64" r="AY504">
        <v>7.69501499999999</v>
      </c>
      <c s="64" r="AZ504">
        <v>15.390029</v>
      </c>
      <c s="64" r="BA504">
        <v>7.69501499999999</v>
      </c>
      <c s="64" r="BB504">
        <v>38.475073</v>
      </c>
      <c s="64" r="BC504">
        <v>50.017595</v>
      </c>
      <c s="64" r="BD504">
        <v>42.322581</v>
      </c>
      <c s="64" r="BE504">
        <v>73.1026389999999</v>
      </c>
      <c s="64" r="BF504">
        <v>34.627566</v>
      </c>
      <c s="64" r="BG504">
        <v>208.0</v>
      </c>
      <c s="64" r="BH504">
        <v>146.205278999999</v>
      </c>
      <c s="64" r="BI504">
        <v>3.84750699999999</v>
      </c>
      <c s="64" r="BJ504">
        <v>3.84750699999999</v>
      </c>
      <c s="64" r="BK504">
        <v>3.84750699999999</v>
      </c>
      <c s="64" r="BL504">
        <v>19.237537</v>
      </c>
      <c s="64" r="BM504">
        <v>7.69501499999999</v>
      </c>
      <c s="64" r="BN504">
        <v>42.322581</v>
      </c>
      <c s="64" r="BO504">
        <v>50.017595</v>
      </c>
      <c s="64" r="BP504">
        <v>15.390029</v>
      </c>
      <c s="64" r="BQ504">
        <v>123.120234999999</v>
      </c>
      <c s="64" r="BR504">
        <v>3.84750699999999</v>
      </c>
      <c s="64" r="BS504">
        <v>11.542522</v>
      </c>
      <c s="64" r="BT504">
        <v>3.84750699999999</v>
      </c>
      <c s="64" r="BU504">
        <v>19.237537</v>
      </c>
      <c s="64" r="BV504">
        <v>42.322581</v>
      </c>
      <c s="64" r="BW504">
        <v>0.0</v>
      </c>
      <c s="64" r="BX504">
        <v>23.085044</v>
      </c>
      <c s="64" r="BY504">
        <v>19.237537</v>
      </c>
      <c s="64" r="BZ504">
        <v>26.932551</v>
      </c>
      <c s="64" r="CA504">
        <v>0.0</v>
      </c>
      <c s="64" r="CB504">
        <v>0.0</v>
      </c>
      <c s="64" r="CC504">
        <v>0.0</v>
      </c>
      <c s="64" r="CD504">
        <v>0.0</v>
      </c>
      <c s="64" r="CE504">
        <v>3.84750699999999</v>
      </c>
      <c s="64" r="CF504">
        <v>3.84750699999999</v>
      </c>
      <c s="64" r="CG504">
        <v>0.0</v>
      </c>
      <c s="64" r="CH504">
        <v>19.237537</v>
      </c>
      <c s="64" r="CI504">
        <v>134.662757</v>
      </c>
      <c s="64" r="CJ504">
        <v>3.84750699999999</v>
      </c>
      <c s="64" r="CK504">
        <v>11.542522</v>
      </c>
      <c s="64" r="CL504">
        <v>3.84750699999999</v>
      </c>
      <c s="64" r="CM504">
        <v>26.932551</v>
      </c>
      <c s="64" r="CN504">
        <v>46.170088</v>
      </c>
      <c s="64" r="CO504">
        <v>30.780059</v>
      </c>
      <c s="64" r="CP504">
        <v>7.69501499999999</v>
      </c>
      <c s="64" r="CQ504">
        <v>3.84750699999999</v>
      </c>
      <c s="64" r="CR504">
        <v>107.730205</v>
      </c>
      <c s="64" r="CS504">
        <v>3.84750699999999</v>
      </c>
      <c s="64" r="CT504">
        <v>3.84750699999999</v>
      </c>
      <c s="64" r="CU504">
        <v>3.84750699999999</v>
      </c>
      <c s="64" r="CV504">
        <v>11.542522</v>
      </c>
      <c s="64" r="CW504">
        <v>0.0</v>
      </c>
      <c s="64" r="CX504">
        <v>7.69501499999999</v>
      </c>
      <c s="64" r="CY504">
        <v>65.4076249999999</v>
      </c>
      <c s="64" r="CZ504">
        <v>11.542522</v>
      </c>
    </row>
    <row customHeight="1" r="505" ht="15.0">
      <c t="s" s="62" r="A505">
        <v>5044</v>
      </c>
      <c t="s" s="62" r="B505">
        <v>5045</v>
      </c>
      <c t="s" s="62" r="C505">
        <v>5046</v>
      </c>
      <c t="s" s="62" r="D505">
        <v>5047</v>
      </c>
      <c t="s" s="62" r="E505">
        <v>5048</v>
      </c>
      <c t="s" s="62" r="F505">
        <v>5049</v>
      </c>
      <c t="s" s="63" r="G505">
        <v>5050</v>
      </c>
      <c t="s" s="62" r="H505">
        <v>5051</v>
      </c>
      <c s="64" r="I505">
        <v>356.0</v>
      </c>
      <c s="64" r="J505">
        <v>238.0</v>
      </c>
      <c s="64" r="K505">
        <v>239.0</v>
      </c>
      <c s="64" r="L505">
        <v>252.0</v>
      </c>
      <c s="64" r="M505">
        <v>292.0</v>
      </c>
      <c s="64" r="N505">
        <v>346.0</v>
      </c>
      <c s="64" r="O505">
        <v>18.3299999999999</v>
      </c>
      <c s="64" r="P505">
        <v>76.0</v>
      </c>
      <c s="64" r="Q505">
        <v>46.0</v>
      </c>
      <c s="64" r="R505">
        <v>64.0</v>
      </c>
      <c s="64" r="S505">
        <v>80.0</v>
      </c>
      <c s="64" r="T505">
        <v>52.0</v>
      </c>
      <c s="64" r="U505">
        <v>38.0</v>
      </c>
      <c s="64" r="V505">
        <v>26.0</v>
      </c>
      <c s="64" r="W505">
        <v>37.0</v>
      </c>
      <c s="64" r="X505">
        <v>36.0</v>
      </c>
      <c s="64" r="Y505">
        <v>51.0</v>
      </c>
      <c s="64" r="Z505">
        <v>61.0</v>
      </c>
      <c s="64" r="AA505">
        <v>27.0</v>
      </c>
      <c s="64" r="AB505">
        <v>176.0</v>
      </c>
      <c s="64" r="AC505">
        <v>40.0</v>
      </c>
      <c s="64" r="AD505">
        <v>21.0</v>
      </c>
      <c s="64" r="AE505">
        <v>33.0</v>
      </c>
      <c s="64" r="AF505">
        <v>37.0</v>
      </c>
      <c s="64" r="AG505">
        <v>26.0</v>
      </c>
      <c s="64" r="AH505">
        <v>19.0</v>
      </c>
      <c s="64" r="AI505">
        <v>0.0</v>
      </c>
      <c s="64" r="AJ505">
        <v>44.0</v>
      </c>
      <c s="64" r="AK505">
        <v>96.0</v>
      </c>
      <c s="64" r="AL505">
        <v>36.0</v>
      </c>
      <c s="64" r="AM505">
        <v>180.0</v>
      </c>
      <c s="64" r="AN505">
        <v>36.0</v>
      </c>
      <c s="64" r="AO505">
        <v>25.0</v>
      </c>
      <c s="64" r="AP505">
        <v>31.0</v>
      </c>
      <c s="64" r="AQ505">
        <v>43.0</v>
      </c>
      <c s="64" r="AR505">
        <v>26.0</v>
      </c>
      <c s="64" r="AS505">
        <v>17.0</v>
      </c>
      <c s="64" r="AT505">
        <v>2.0</v>
      </c>
      <c s="64" r="AU505">
        <v>42.0</v>
      </c>
      <c s="64" r="AV505">
        <v>101.0</v>
      </c>
      <c s="64" r="AW505">
        <v>37.0</v>
      </c>
      <c s="64" r="AX505">
        <v>296.0</v>
      </c>
      <c s="64" r="AY505">
        <v>20.0</v>
      </c>
      <c s="64" r="AZ505">
        <v>8.0</v>
      </c>
      <c s="64" r="BA505">
        <v>8.0</v>
      </c>
      <c s="64" r="BB505">
        <v>28.0</v>
      </c>
      <c s="64" r="BC505">
        <v>48.0</v>
      </c>
      <c s="64" r="BD505">
        <v>44.0</v>
      </c>
      <c s="64" r="BE505">
        <v>92.0</v>
      </c>
      <c s="64" r="BF505">
        <v>48.0</v>
      </c>
      <c s="64" r="BG505">
        <v>204.0</v>
      </c>
      <c s="64" r="BH505">
        <v>156.0</v>
      </c>
      <c s="64" r="BI505">
        <v>12.0</v>
      </c>
      <c s="64" r="BJ505">
        <v>4.0</v>
      </c>
      <c s="64" r="BK505">
        <v>8.0</v>
      </c>
      <c s="64" r="BL505">
        <v>20.0</v>
      </c>
      <c s="64" r="BM505">
        <v>4.0</v>
      </c>
      <c s="64" r="BN505">
        <v>44.0</v>
      </c>
      <c s="64" r="BO505">
        <v>56.0</v>
      </c>
      <c s="64" r="BP505">
        <v>8.0</v>
      </c>
      <c s="64" r="BQ505">
        <v>140.0</v>
      </c>
      <c s="64" r="BR505">
        <v>8.0</v>
      </c>
      <c s="64" r="BS505">
        <v>4.0</v>
      </c>
      <c s="64" r="BT505">
        <v>0.0</v>
      </c>
      <c s="64" r="BU505">
        <v>8.0</v>
      </c>
      <c s="64" r="BV505">
        <v>44.0</v>
      </c>
      <c s="64" r="BW505">
        <v>0.0</v>
      </c>
      <c s="64" r="BX505">
        <v>36.0</v>
      </c>
      <c s="64" r="BY505">
        <v>40.0</v>
      </c>
      <c s="64" r="BZ505">
        <v>32.0</v>
      </c>
      <c s="64" r="CA505">
        <v>0.0</v>
      </c>
      <c s="64" r="CB505">
        <v>0.0</v>
      </c>
      <c s="64" r="CC505">
        <v>0.0</v>
      </c>
      <c s="64" r="CD505">
        <v>0.0</v>
      </c>
      <c s="64" r="CE505">
        <v>12.0</v>
      </c>
      <c s="64" r="CF505">
        <v>8.0</v>
      </c>
      <c s="64" r="CG505">
        <v>0.0</v>
      </c>
      <c s="64" r="CH505">
        <v>12.0</v>
      </c>
      <c s="64" r="CI505">
        <v>144.0</v>
      </c>
      <c s="64" r="CJ505">
        <v>12.0</v>
      </c>
      <c s="64" r="CK505">
        <v>4.0</v>
      </c>
      <c s="64" r="CL505">
        <v>4.0</v>
      </c>
      <c s="64" r="CM505">
        <v>28.0</v>
      </c>
      <c s="64" r="CN505">
        <v>36.0</v>
      </c>
      <c s="64" r="CO505">
        <v>32.0</v>
      </c>
      <c s="64" r="CP505">
        <v>0.0</v>
      </c>
      <c s="64" r="CQ505">
        <v>28.0</v>
      </c>
      <c s="64" r="CR505">
        <v>120.0</v>
      </c>
      <c s="64" r="CS505">
        <v>8.0</v>
      </c>
      <c s="64" r="CT505">
        <v>4.0</v>
      </c>
      <c s="64" r="CU505">
        <v>4.0</v>
      </c>
      <c s="64" r="CV505">
        <v>0.0</v>
      </c>
      <c s="64" r="CW505">
        <v>0.0</v>
      </c>
      <c s="64" r="CX505">
        <v>4.0</v>
      </c>
      <c s="64" r="CY505">
        <v>92.0</v>
      </c>
      <c s="64" r="CZ505">
        <v>8.0</v>
      </c>
    </row>
    <row customHeight="1" r="506" ht="15.0">
      <c t="s" s="62" r="A506">
        <v>5052</v>
      </c>
      <c t="s" s="62" r="B506">
        <v>5053</v>
      </c>
      <c t="s" s="62" r="C506">
        <v>5054</v>
      </c>
      <c t="s" s="62" r="D506">
        <v>5055</v>
      </c>
      <c t="s" s="62" r="E506">
        <v>5056</v>
      </c>
      <c t="s" s="62" r="F506">
        <v>5057</v>
      </c>
      <c t="s" s="63" r="G506">
        <v>5058</v>
      </c>
      <c t="s" s="62" r="H506">
        <v>5059</v>
      </c>
      <c s="64" r="I506">
        <v>113.0</v>
      </c>
      <c s="64" r="J506">
        <v>105.0</v>
      </c>
      <c s="64" r="K506">
        <v>100.0</v>
      </c>
      <c s="64" r="L506">
        <v>100.0</v>
      </c>
      <c s="64" r="M506">
        <v>111.0</v>
      </c>
      <c s="64" r="N506">
        <v>129.0</v>
      </c>
      <c s="64" r="O506">
        <v>7.63</v>
      </c>
      <c s="64" r="P506">
        <v>9.330275</v>
      </c>
      <c s="64" r="Q506">
        <v>12.440367</v>
      </c>
      <c s="64" r="R506">
        <v>21.7706419999999</v>
      </c>
      <c s="64" r="S506">
        <v>30.0642199999999</v>
      </c>
      <c s="64" r="T506">
        <v>30.0642199999999</v>
      </c>
      <c s="64" r="U506">
        <v>9.330275</v>
      </c>
      <c s="64" r="V506">
        <v>15.0</v>
      </c>
      <c s="64" r="W506">
        <v>20.0</v>
      </c>
      <c s="64" r="X506">
        <v>17.0</v>
      </c>
      <c s="64" r="Y506">
        <v>20.0</v>
      </c>
      <c s="64" r="Z506">
        <v>24.0</v>
      </c>
      <c s="64" r="AA506">
        <v>9.0</v>
      </c>
      <c s="64" r="AB506">
        <v>60.1284399999999</v>
      </c>
      <c s="64" r="AC506">
        <v>5.183486</v>
      </c>
      <c s="64" r="AD506">
        <v>7.25688099999999</v>
      </c>
      <c s="64" r="AE506">
        <v>11.40367</v>
      </c>
      <c s="64" r="AF506">
        <v>16.587156</v>
      </c>
      <c s="64" r="AG506">
        <v>13.477064</v>
      </c>
      <c s="64" r="AH506">
        <v>6.22018299999999</v>
      </c>
      <c s="64" r="AI506">
        <v>0.0</v>
      </c>
      <c s="64" r="AJ506">
        <v>9.330275</v>
      </c>
      <c s="64" r="AK506">
        <v>36.284404</v>
      </c>
      <c s="64" r="AL506">
        <v>14.513761</v>
      </c>
      <c s="64" r="AM506">
        <v>52.87156</v>
      </c>
      <c s="64" r="AN506">
        <v>4.146789</v>
      </c>
      <c s="64" r="AO506">
        <v>5.183486</v>
      </c>
      <c s="64" r="AP506">
        <v>10.366972</v>
      </c>
      <c s="64" r="AQ506">
        <v>13.477064</v>
      </c>
      <c s="64" r="AR506">
        <v>16.587156</v>
      </c>
      <c s="64" r="AS506">
        <v>3.11009199999999</v>
      </c>
      <c s="64" r="AT506">
        <v>0.0</v>
      </c>
      <c s="64" r="AU506">
        <v>7.25688099999999</v>
      </c>
      <c s="64" r="AV506">
        <v>31.1009169999999</v>
      </c>
      <c s="64" r="AW506">
        <v>14.513761</v>
      </c>
      <c s="64" r="AX506">
        <v>107.816514</v>
      </c>
      <c s="64" r="AY506">
        <v>4.146789</v>
      </c>
      <c s="64" r="AZ506">
        <v>4.146789</v>
      </c>
      <c s="64" r="BA506">
        <v>8.293578</v>
      </c>
      <c s="64" r="BB506">
        <v>12.440367</v>
      </c>
      <c s="64" r="BC506">
        <v>16.587156</v>
      </c>
      <c s="64" r="BD506">
        <v>12.440367</v>
      </c>
      <c s="64" r="BE506">
        <v>29.0275229999999</v>
      </c>
      <c s="64" r="BF506">
        <v>20.7339449999999</v>
      </c>
      <c s="64" r="BG506">
        <v>96.0</v>
      </c>
      <c s="64" r="BH506">
        <v>53.9082569999999</v>
      </c>
      <c s="64" r="BI506">
        <v>4.146789</v>
      </c>
      <c s="64" r="BJ506">
        <v>0.0</v>
      </c>
      <c s="64" r="BK506">
        <v>8.293578</v>
      </c>
      <c s="64" r="BL506">
        <v>8.293578</v>
      </c>
      <c s="64" r="BM506">
        <v>0.0</v>
      </c>
      <c s="64" r="BN506">
        <v>8.293578</v>
      </c>
      <c s="64" r="BO506">
        <v>16.587156</v>
      </c>
      <c s="64" r="BP506">
        <v>8.293578</v>
      </c>
      <c s="64" r="BQ506">
        <v>53.9082569999999</v>
      </c>
      <c s="64" r="BR506">
        <v>0.0</v>
      </c>
      <c s="64" r="BS506">
        <v>4.146789</v>
      </c>
      <c s="64" r="BT506">
        <v>0.0</v>
      </c>
      <c s="64" r="BU506">
        <v>4.146789</v>
      </c>
      <c s="64" r="BV506">
        <v>16.587156</v>
      </c>
      <c s="64" r="BW506">
        <v>4.146789</v>
      </c>
      <c s="64" r="BX506">
        <v>12.440367</v>
      </c>
      <c s="64" r="BY506">
        <v>12.440367</v>
      </c>
      <c s="64" r="BZ506">
        <v>16.587156</v>
      </c>
      <c s="64" r="CA506">
        <v>0.0</v>
      </c>
      <c s="64" r="CB506">
        <v>0.0</v>
      </c>
      <c s="64" r="CC506">
        <v>0.0</v>
      </c>
      <c s="64" r="CD506">
        <v>0.0</v>
      </c>
      <c s="64" r="CE506">
        <v>0.0</v>
      </c>
      <c s="64" r="CF506">
        <v>4.146789</v>
      </c>
      <c s="64" r="CG506">
        <v>0.0</v>
      </c>
      <c s="64" r="CH506">
        <v>12.440367</v>
      </c>
      <c s="64" r="CI506">
        <v>49.761468</v>
      </c>
      <c s="64" r="CJ506">
        <v>4.146789</v>
      </c>
      <c s="64" r="CK506">
        <v>4.146789</v>
      </c>
      <c s="64" r="CL506">
        <v>8.293578</v>
      </c>
      <c s="64" r="CM506">
        <v>8.293578</v>
      </c>
      <c s="64" r="CN506">
        <v>16.587156</v>
      </c>
      <c s="64" r="CO506">
        <v>4.146789</v>
      </c>
      <c s="64" r="CP506">
        <v>0.0</v>
      </c>
      <c s="64" r="CQ506">
        <v>4.146789</v>
      </c>
      <c s="64" r="CR506">
        <v>41.4678899999999</v>
      </c>
      <c s="64" r="CS506">
        <v>0.0</v>
      </c>
      <c s="64" r="CT506">
        <v>0.0</v>
      </c>
      <c s="64" r="CU506">
        <v>0.0</v>
      </c>
      <c s="64" r="CV506">
        <v>4.146789</v>
      </c>
      <c s="64" r="CW506">
        <v>0.0</v>
      </c>
      <c s="64" r="CX506">
        <v>4.146789</v>
      </c>
      <c s="64" r="CY506">
        <v>29.0275229999999</v>
      </c>
      <c s="64" r="CZ506">
        <v>4.146789</v>
      </c>
    </row>
    <row customHeight="1" r="507" ht="15.0">
      <c t="s" s="62" r="A507">
        <v>5060</v>
      </c>
      <c t="s" s="62" r="B507">
        <v>5061</v>
      </c>
      <c t="s" s="62" r="C507">
        <v>5062</v>
      </c>
      <c t="s" s="62" r="D507">
        <v>5063</v>
      </c>
      <c t="s" s="62" r="E507">
        <v>5064</v>
      </c>
      <c t="s" s="62" r="F507">
        <v>5065</v>
      </c>
      <c t="s" s="63" r="G507">
        <v>5066</v>
      </c>
      <c t="s" s="62" r="H507">
        <v>5067</v>
      </c>
      <c s="64" r="I507">
        <v>2645.0</v>
      </c>
      <c s="64" r="J507">
        <v>2729.0</v>
      </c>
      <c s="64" r="K507">
        <v>2790.0</v>
      </c>
      <c s="64" r="L507">
        <v>2536.0</v>
      </c>
      <c s="64" r="M507">
        <v>2387.0</v>
      </c>
      <c s="64" r="N507">
        <v>2198.0</v>
      </c>
      <c s="64" r="O507">
        <v>28.89</v>
      </c>
      <c s="64" r="P507">
        <v>271.896003</v>
      </c>
      <c s="64" r="Q507">
        <v>259.249678</v>
      </c>
      <c s="64" r="R507">
        <v>317.212003999999</v>
      </c>
      <c s="64" r="S507">
        <v>498.476005999999</v>
      </c>
      <c s="64" r="T507">
        <v>701.397103</v>
      </c>
      <c s="64" r="U507">
        <v>596.769206</v>
      </c>
      <c s="64" r="V507">
        <v>331.0</v>
      </c>
      <c s="64" r="W507">
        <v>370.0</v>
      </c>
      <c s="64" r="X507">
        <v>452.0</v>
      </c>
      <c s="64" r="Y507">
        <v>511.0</v>
      </c>
      <c s="64" r="Z507">
        <v>602.0</v>
      </c>
      <c s="64" r="AA507">
        <v>463.0</v>
      </c>
      <c s="64" r="AB507">
        <v>1208.851188</v>
      </c>
      <c s="64" r="AC507">
        <v>141.217304</v>
      </c>
      <c s="64" r="AD507">
        <v>139.109582999999</v>
      </c>
      <c s="64" r="AE507">
        <v>147.540467</v>
      </c>
      <c s="64" r="AF507">
        <v>232.903166</v>
      </c>
      <c s="64" r="AG507">
        <v>342.490607</v>
      </c>
      <c s="64" r="AH507">
        <v>174.05004</v>
      </c>
      <c s="64" r="AI507">
        <v>31.540022</v>
      </c>
      <c s="64" r="AJ507">
        <v>207.610513999999</v>
      </c>
      <c s="64" r="AK507">
        <v>597.082117</v>
      </c>
      <c s="64" r="AL507">
        <v>404.158556999999</v>
      </c>
      <c s="64" r="AM507">
        <v>1436.14881199999</v>
      </c>
      <c s="64" r="AN507">
        <v>130.678698999999</v>
      </c>
      <c s="64" r="AO507">
        <v>120.140095</v>
      </c>
      <c s="64" r="AP507">
        <v>169.671537</v>
      </c>
      <c s="64" r="AQ507">
        <v>265.572840999999</v>
      </c>
      <c s="64" r="AR507">
        <v>358.906496</v>
      </c>
      <c s="64" r="AS507">
        <v>315.227971</v>
      </c>
      <c s="64" r="AT507">
        <v>75.9511729999999</v>
      </c>
      <c s="64" r="AU507">
        <v>174.940839</v>
      </c>
      <c s="64" r="AV507">
        <v>657.608938999999</v>
      </c>
      <c s="64" r="AW507">
        <v>603.599033999999</v>
      </c>
      <c s="64" r="AX507">
        <v>2388.911904</v>
      </c>
      <c s="64" r="AY507">
        <v>33.7235349999999</v>
      </c>
      <c s="64" r="AZ507">
        <v>147.540467</v>
      </c>
      <c s="64" r="BA507">
        <v>79.241591</v>
      </c>
      <c s="64" r="BB507">
        <v>181.264002</v>
      </c>
      <c s="64" r="BC507">
        <v>278.219165999999</v>
      </c>
      <c s="64" r="BD507">
        <v>193.910327999999</v>
      </c>
      <c s="64" r="BE507">
        <v>1209.439973</v>
      </c>
      <c s="64" r="BF507">
        <v>265.572840999999</v>
      </c>
      <c s="64" r="BG507">
        <v>2384.0</v>
      </c>
      <c s="64" r="BH507">
        <v>1094.020725</v>
      </c>
      <c s="64" r="BI507">
        <v>16.861768</v>
      </c>
      <c s="64" r="BJ507">
        <v>80.0933959999999</v>
      </c>
      <c s="64" r="BK507">
        <v>49.733497</v>
      </c>
      <c s="64" r="BL507">
        <v>92.739722</v>
      </c>
      <c s="64" r="BM507">
        <v>75.877954</v>
      </c>
      <c s="64" r="BN507">
        <v>181.264002</v>
      </c>
      <c s="64" r="BO507">
        <v>508.926104</v>
      </c>
      <c s="64" r="BP507">
        <v>88.52428</v>
      </c>
      <c s="64" r="BQ507">
        <v>1294.891179</v>
      </c>
      <c s="64" r="BR507">
        <v>16.861768</v>
      </c>
      <c s="64" r="BS507">
        <v>67.4470709999999</v>
      </c>
      <c s="64" r="BT507">
        <v>29.5080929999999</v>
      </c>
      <c s="64" r="BU507">
        <v>88.52428</v>
      </c>
      <c s="64" r="BV507">
        <v>202.341212</v>
      </c>
      <c s="64" r="BW507">
        <v>12.646326</v>
      </c>
      <c s="64" r="BX507">
        <v>700.513869</v>
      </c>
      <c s="64" r="BY507">
        <v>177.04856</v>
      </c>
      <c s="64" r="BZ507">
        <v>223.418421</v>
      </c>
      <c s="64" r="CA507">
        <v>0.0</v>
      </c>
      <c s="64" r="CB507">
        <v>0.0</v>
      </c>
      <c s="64" r="CC507">
        <v>0.0</v>
      </c>
      <c s="64" r="CD507">
        <v>21.07721</v>
      </c>
      <c s="64" r="CE507">
        <v>33.7235349999999</v>
      </c>
      <c s="64" r="CF507">
        <v>67.4470709999999</v>
      </c>
      <c s="64" r="CG507">
        <v>0.0</v>
      </c>
      <c s="64" r="CH507">
        <v>101.170606</v>
      </c>
      <c s="64" r="CI507">
        <v>678.686148</v>
      </c>
      <c s="64" r="CJ507">
        <v>8.430884</v>
      </c>
      <c s="64" r="CK507">
        <v>88.52428</v>
      </c>
      <c s="64" r="CL507">
        <v>54.8007449999999</v>
      </c>
      <c s="64" r="CM507">
        <v>130.678698999999</v>
      </c>
      <c s="64" r="CN507">
        <v>193.910327999999</v>
      </c>
      <c s="64" r="CO507">
        <v>118.032374</v>
      </c>
      <c s="64" r="CP507">
        <v>4.215442</v>
      </c>
      <c s="64" r="CQ507">
        <v>80.0933959999999</v>
      </c>
      <c s="64" r="CR507">
        <v>1486.807334</v>
      </c>
      <c s="64" r="CS507">
        <v>25.2926509999999</v>
      </c>
      <c s="64" r="CT507">
        <v>59.016187</v>
      </c>
      <c s="64" r="CU507">
        <v>24.440846</v>
      </c>
      <c s="64" r="CV507">
        <v>29.5080929999999</v>
      </c>
      <c s="64" r="CW507">
        <v>50.585303</v>
      </c>
      <c s="64" r="CX507">
        <v>8.430884</v>
      </c>
      <c s="64" r="CY507">
        <v>1205.224532</v>
      </c>
      <c s="64" r="CZ507">
        <v>84.3088379999999</v>
      </c>
    </row>
    <row customHeight="1" r="508" ht="15.0">
      <c t="s" s="62" r="A508">
        <v>5068</v>
      </c>
      <c t="s" s="62" r="B508">
        <v>5069</v>
      </c>
      <c t="s" s="62" r="C508">
        <v>5070</v>
      </c>
      <c t="s" s="62" r="D508">
        <v>5071</v>
      </c>
      <c t="s" s="62" r="E508">
        <v>5072</v>
      </c>
      <c t="s" s="62" r="F508">
        <v>5073</v>
      </c>
      <c t="s" s="63" r="G508">
        <v>5074</v>
      </c>
      <c t="s" s="62" r="H508">
        <v>5075</v>
      </c>
      <c s="64" r="I508">
        <v>450.0</v>
      </c>
      <c s="64" r="J508">
        <v>424.0</v>
      </c>
      <c s="64" r="K508">
        <v>402.0</v>
      </c>
      <c s="64" r="L508">
        <v>407.0</v>
      </c>
      <c s="64" r="M508">
        <v>419.0</v>
      </c>
      <c s="64" r="N508">
        <v>480.0</v>
      </c>
      <c s="64" r="O508">
        <v>11.49</v>
      </c>
      <c s="64" r="P508">
        <v>75.0</v>
      </c>
      <c s="64" r="Q508">
        <v>80.0</v>
      </c>
      <c s="64" r="R508">
        <v>89.0</v>
      </c>
      <c s="64" r="S508">
        <v>112.0</v>
      </c>
      <c s="64" r="T508">
        <v>57.0</v>
      </c>
      <c s="64" r="U508">
        <v>37.0</v>
      </c>
      <c s="64" r="V508">
        <v>94.0</v>
      </c>
      <c s="64" r="W508">
        <v>77.0</v>
      </c>
      <c s="64" r="X508">
        <v>98.0</v>
      </c>
      <c s="64" r="Y508">
        <v>69.0</v>
      </c>
      <c s="64" r="Z508">
        <v>61.0</v>
      </c>
      <c s="64" r="AA508">
        <v>25.0</v>
      </c>
      <c s="64" r="AB508">
        <v>214.0</v>
      </c>
      <c s="64" r="AC508">
        <v>30.0</v>
      </c>
      <c s="64" r="AD508">
        <v>39.0</v>
      </c>
      <c s="64" r="AE508">
        <v>46.0</v>
      </c>
      <c s="64" r="AF508">
        <v>55.0</v>
      </c>
      <c s="64" r="AG508">
        <v>27.0</v>
      </c>
      <c s="64" r="AH508">
        <v>17.0</v>
      </c>
      <c s="64" r="AI508">
        <v>0.0</v>
      </c>
      <c s="64" r="AJ508">
        <v>50.0</v>
      </c>
      <c s="64" r="AK508">
        <v>133.0</v>
      </c>
      <c s="64" r="AL508">
        <v>31.0</v>
      </c>
      <c s="64" r="AM508">
        <v>236.0</v>
      </c>
      <c s="64" r="AN508">
        <v>45.0</v>
      </c>
      <c s="64" r="AO508">
        <v>41.0</v>
      </c>
      <c s="64" r="AP508">
        <v>43.0</v>
      </c>
      <c s="64" r="AQ508">
        <v>57.0</v>
      </c>
      <c s="64" r="AR508">
        <v>30.0</v>
      </c>
      <c s="64" r="AS508">
        <v>17.0</v>
      </c>
      <c s="64" r="AT508">
        <v>3.0</v>
      </c>
      <c s="64" r="AU508">
        <v>63.0</v>
      </c>
      <c s="64" r="AV508">
        <v>138.0</v>
      </c>
      <c s="64" r="AW508">
        <v>35.0</v>
      </c>
      <c s="64" r="AX508">
        <v>364.0</v>
      </c>
      <c s="64" r="AY508">
        <v>28.0</v>
      </c>
      <c s="64" r="AZ508">
        <v>16.0</v>
      </c>
      <c s="64" r="BA508">
        <v>20.0</v>
      </c>
      <c s="64" r="BB508">
        <v>48.0</v>
      </c>
      <c s="64" r="BC508">
        <v>72.0</v>
      </c>
      <c s="64" r="BD508">
        <v>48.0</v>
      </c>
      <c s="64" r="BE508">
        <v>96.0</v>
      </c>
      <c s="64" r="BF508">
        <v>36.0</v>
      </c>
      <c s="64" r="BG508">
        <v>336.0</v>
      </c>
      <c s="64" r="BH508">
        <v>184.0</v>
      </c>
      <c s="64" r="BI508">
        <v>16.0</v>
      </c>
      <c s="64" r="BJ508">
        <v>12.0</v>
      </c>
      <c s="64" r="BK508">
        <v>16.0</v>
      </c>
      <c s="64" r="BL508">
        <v>24.0</v>
      </c>
      <c s="64" r="BM508">
        <v>8.0</v>
      </c>
      <c s="64" r="BN508">
        <v>40.0</v>
      </c>
      <c s="64" r="BO508">
        <v>56.0</v>
      </c>
      <c s="64" r="BP508">
        <v>12.0</v>
      </c>
      <c s="64" r="BQ508">
        <v>180.0</v>
      </c>
      <c s="64" r="BR508">
        <v>12.0</v>
      </c>
      <c s="64" r="BS508">
        <v>4.0</v>
      </c>
      <c s="64" r="BT508">
        <v>4.0</v>
      </c>
      <c s="64" r="BU508">
        <v>24.0</v>
      </c>
      <c s="64" r="BV508">
        <v>64.0</v>
      </c>
      <c s="64" r="BW508">
        <v>8.0</v>
      </c>
      <c s="64" r="BX508">
        <v>40.0</v>
      </c>
      <c s="64" r="BY508">
        <v>24.0</v>
      </c>
      <c s="64" r="BZ508">
        <v>48.0</v>
      </c>
      <c s="64" r="CA508">
        <v>0.0</v>
      </c>
      <c s="64" r="CB508">
        <v>0.0</v>
      </c>
      <c s="64" r="CC508">
        <v>0.0</v>
      </c>
      <c s="64" r="CD508">
        <v>4.0</v>
      </c>
      <c s="64" r="CE508">
        <v>4.0</v>
      </c>
      <c s="64" r="CF508">
        <v>12.0</v>
      </c>
      <c s="64" r="CG508">
        <v>0.0</v>
      </c>
      <c s="64" r="CH508">
        <v>28.0</v>
      </c>
      <c s="64" r="CI508">
        <v>196.0</v>
      </c>
      <c s="64" r="CJ508">
        <v>20.0</v>
      </c>
      <c s="64" r="CK508">
        <v>16.0</v>
      </c>
      <c s="64" r="CL508">
        <v>16.0</v>
      </c>
      <c s="64" r="CM508">
        <v>40.0</v>
      </c>
      <c s="64" r="CN508">
        <v>60.0</v>
      </c>
      <c s="64" r="CO508">
        <v>36.0</v>
      </c>
      <c s="64" r="CP508">
        <v>0.0</v>
      </c>
      <c s="64" r="CQ508">
        <v>8.0</v>
      </c>
      <c s="64" r="CR508">
        <v>120.0</v>
      </c>
      <c s="64" r="CS508">
        <v>8.0</v>
      </c>
      <c s="64" r="CT508">
        <v>0.0</v>
      </c>
      <c s="64" r="CU508">
        <v>4.0</v>
      </c>
      <c s="64" r="CV508">
        <v>4.0</v>
      </c>
      <c s="64" r="CW508">
        <v>8.0</v>
      </c>
      <c s="64" r="CX508">
        <v>0.0</v>
      </c>
      <c s="64" r="CY508">
        <v>96.0</v>
      </c>
      <c s="64" r="CZ508">
        <v>0.0</v>
      </c>
    </row>
    <row customHeight="1" r="509" ht="15.0">
      <c t="s" s="62" r="A509">
        <v>5076</v>
      </c>
      <c t="s" s="62" r="B509">
        <v>5077</v>
      </c>
      <c t="s" s="62" r="C509">
        <v>5078</v>
      </c>
      <c t="s" s="62" r="D509">
        <v>5079</v>
      </c>
      <c t="s" s="62" r="E509">
        <v>5080</v>
      </c>
      <c t="s" s="62" r="F509">
        <v>5081</v>
      </c>
      <c t="s" s="63" r="G509">
        <v>5082</v>
      </c>
      <c t="s" s="62" r="H509">
        <v>5083</v>
      </c>
      <c s="64" r="I509">
        <v>179.0</v>
      </c>
      <c s="64" r="J509">
        <v>159.0</v>
      </c>
      <c s="64" r="K509">
        <v>195.0</v>
      </c>
      <c s="64" r="L509">
        <v>230.0</v>
      </c>
      <c s="64" r="M509">
        <v>221.0</v>
      </c>
      <c s="64" r="N509">
        <v>260.0</v>
      </c>
      <c s="64" r="O509">
        <v>6.61</v>
      </c>
      <c s="64" r="P509">
        <v>35.3954799999999</v>
      </c>
      <c s="64" r="Q509">
        <v>19.214689</v>
      </c>
      <c s="64" r="R509">
        <v>41.4632769999999</v>
      </c>
      <c s="64" r="S509">
        <v>35.3954799999999</v>
      </c>
      <c s="64" r="T509">
        <v>31.350282</v>
      </c>
      <c s="64" r="U509">
        <v>16.1807909999999</v>
      </c>
      <c s="64" r="V509">
        <v>23.0</v>
      </c>
      <c s="64" r="W509">
        <v>31.0</v>
      </c>
      <c s="64" r="X509">
        <v>34.0</v>
      </c>
      <c s="64" r="Y509">
        <v>25.0</v>
      </c>
      <c s="64" r="Z509">
        <v>33.0</v>
      </c>
      <c s="64" r="AA509">
        <v>13.0</v>
      </c>
      <c s="64" r="AB509">
        <v>90.00565</v>
      </c>
      <c s="64" r="AC509">
        <v>22.248588</v>
      </c>
      <c s="64" r="AD509">
        <v>9.10169499999999</v>
      </c>
      <c s="64" r="AE509">
        <v>18.2033899999999</v>
      </c>
      <c s="64" r="AF509">
        <v>18.2033899999999</v>
      </c>
      <c s="64" r="AG509">
        <v>15.169492</v>
      </c>
      <c s="64" r="AH509">
        <v>7.07909599999999</v>
      </c>
      <c s="64" r="AI509">
        <v>0.0</v>
      </c>
      <c s="64" r="AJ509">
        <v>26.293785</v>
      </c>
      <c s="64" r="AK509">
        <v>47.5310729999999</v>
      </c>
      <c s="64" r="AL509">
        <v>16.1807909999999</v>
      </c>
      <c s="64" r="AM509">
        <v>88.9943499999999</v>
      </c>
      <c s="64" r="AN509">
        <v>13.146893</v>
      </c>
      <c s="64" r="AO509">
        <v>10.112994</v>
      </c>
      <c s="64" r="AP509">
        <v>23.2598869999999</v>
      </c>
      <c s="64" r="AQ509">
        <v>17.19209</v>
      </c>
      <c s="64" r="AR509">
        <v>16.1807909999999</v>
      </c>
      <c s="64" r="AS509">
        <v>8.09039499999999</v>
      </c>
      <c s="64" r="AT509">
        <v>1.01129899999999</v>
      </c>
      <c s="64" r="AU509">
        <v>19.214689</v>
      </c>
      <c s="64" r="AV509">
        <v>49.5536719999999</v>
      </c>
      <c s="64" r="AW509">
        <v>20.2259889999999</v>
      </c>
      <c s="64" r="AX509">
        <v>141.581920999999</v>
      </c>
      <c s="64" r="AY509">
        <v>16.1807909999999</v>
      </c>
      <c s="64" r="AZ509">
        <v>4.045198</v>
      </c>
      <c s="64" r="BA509">
        <v>4.045198</v>
      </c>
      <c s="64" r="BB509">
        <v>0.0</v>
      </c>
      <c s="64" r="BC509">
        <v>12.135593</v>
      </c>
      <c s="64" r="BD509">
        <v>56.6327679999999</v>
      </c>
      <c s="64" r="BE509">
        <v>36.4067799999999</v>
      </c>
      <c s="64" r="BF509">
        <v>12.135593</v>
      </c>
      <c s="64" r="BG509">
        <v>144.0</v>
      </c>
      <c s="64" r="BH509">
        <v>64.7231639999999</v>
      </c>
      <c s="64" r="BI509">
        <v>12.135593</v>
      </c>
      <c s="64" r="BJ509">
        <v>4.045198</v>
      </c>
      <c s="64" r="BK509">
        <v>0.0</v>
      </c>
      <c s="64" r="BL509">
        <v>0.0</v>
      </c>
      <c s="64" r="BM509">
        <v>0.0</v>
      </c>
      <c s="64" r="BN509">
        <v>24.271186</v>
      </c>
      <c s="64" r="BO509">
        <v>16.1807909999999</v>
      </c>
      <c s="64" r="BP509">
        <v>8.09039499999999</v>
      </c>
      <c s="64" r="BQ509">
        <v>76.8587569999999</v>
      </c>
      <c s="64" r="BR509">
        <v>4.045198</v>
      </c>
      <c s="64" r="BS509">
        <v>0.0</v>
      </c>
      <c s="64" r="BT509">
        <v>4.045198</v>
      </c>
      <c s="64" r="BU509">
        <v>0.0</v>
      </c>
      <c s="64" r="BV509">
        <v>12.135593</v>
      </c>
      <c s="64" r="BW509">
        <v>32.3615819999999</v>
      </c>
      <c s="64" r="BX509">
        <v>20.2259889999999</v>
      </c>
      <c s="64" r="BY509">
        <v>4.045198</v>
      </c>
      <c s="64" r="BZ509">
        <v>12.135593</v>
      </c>
      <c s="64" r="CA509">
        <v>0.0</v>
      </c>
      <c s="64" r="CB509">
        <v>0.0</v>
      </c>
      <c s="64" r="CC509">
        <v>0.0</v>
      </c>
      <c s="64" r="CD509">
        <v>0.0</v>
      </c>
      <c s="64" r="CE509">
        <v>0.0</v>
      </c>
      <c s="64" r="CF509">
        <v>0.0</v>
      </c>
      <c s="64" r="CG509">
        <v>0.0</v>
      </c>
      <c s="64" r="CH509">
        <v>12.135593</v>
      </c>
      <c s="64" r="CI509">
        <v>88.9943499999999</v>
      </c>
      <c s="64" r="CJ509">
        <v>16.1807909999999</v>
      </c>
      <c s="64" r="CK509">
        <v>4.045198</v>
      </c>
      <c s="64" r="CL509">
        <v>4.045198</v>
      </c>
      <c s="64" r="CM509">
        <v>0.0</v>
      </c>
      <c s="64" r="CN509">
        <v>12.135593</v>
      </c>
      <c s="64" r="CO509">
        <v>52.5875709999999</v>
      </c>
      <c s="64" r="CP509">
        <v>0.0</v>
      </c>
      <c s="64" r="CQ509">
        <v>0.0</v>
      </c>
      <c s="64" r="CR509">
        <v>40.4519769999999</v>
      </c>
      <c s="64" r="CS509">
        <v>0.0</v>
      </c>
      <c s="64" r="CT509">
        <v>0.0</v>
      </c>
      <c s="64" r="CU509">
        <v>0.0</v>
      </c>
      <c s="64" r="CV509">
        <v>0.0</v>
      </c>
      <c s="64" r="CW509">
        <v>0.0</v>
      </c>
      <c s="64" r="CX509">
        <v>4.045198</v>
      </c>
      <c s="64" r="CY509">
        <v>36.4067799999999</v>
      </c>
      <c s="64" r="CZ509">
        <v>0.0</v>
      </c>
    </row>
    <row customHeight="1" r="510" ht="15.0">
      <c t="s" s="62" r="A510">
        <v>5084</v>
      </c>
      <c t="s" s="62" r="B510">
        <v>5085</v>
      </c>
      <c t="s" s="62" r="C510">
        <v>5086</v>
      </c>
      <c t="s" s="62" r="D510">
        <v>5087</v>
      </c>
      <c t="s" s="62" r="E510">
        <v>5088</v>
      </c>
      <c t="s" s="62" r="F510">
        <v>5089</v>
      </c>
      <c t="s" s="63" r="G510">
        <v>5090</v>
      </c>
      <c t="s" s="62" r="H510">
        <v>5091</v>
      </c>
      <c s="64" r="I510">
        <v>1544.0</v>
      </c>
      <c s="64" r="J510">
        <v>1340.0</v>
      </c>
      <c s="64" r="K510">
        <v>1352.0</v>
      </c>
      <c s="64" r="L510">
        <v>1204.0</v>
      </c>
      <c s="64" r="M510">
        <v>967.0</v>
      </c>
      <c s="64" r="N510">
        <v>918.0</v>
      </c>
      <c s="64" r="O510">
        <v>13.55</v>
      </c>
      <c s="64" r="P510">
        <v>333.076381</v>
      </c>
      <c s="64" r="Q510">
        <v>249.805698</v>
      </c>
      <c s="64" r="R510">
        <v>354.15122</v>
      </c>
      <c s="64" r="S510">
        <v>301.981634999999</v>
      </c>
      <c s="64" r="T510">
        <v>202.652419</v>
      </c>
      <c s="64" r="U510">
        <v>102.332646999999</v>
      </c>
      <c s="64" r="V510">
        <v>289.0</v>
      </c>
      <c s="64" r="W510">
        <v>244.0</v>
      </c>
      <c s="64" r="X510">
        <v>307.0</v>
      </c>
      <c s="64" r="Y510">
        <v>275.0</v>
      </c>
      <c s="64" r="Z510">
        <v>161.0</v>
      </c>
      <c s="64" r="AA510">
        <v>64.0</v>
      </c>
      <c s="64" r="AB510">
        <v>779.524458999999</v>
      </c>
      <c s="64" r="AC510">
        <v>179.580587</v>
      </c>
      <c s="64" r="AD510">
        <v>128.414263</v>
      </c>
      <c s="64" r="AE510">
        <v>184.600068999999</v>
      </c>
      <c s="64" r="AF510">
        <v>140.456573999999</v>
      </c>
      <c s="64" r="AG510">
        <v>105.339254999999</v>
      </c>
      <c s="64" r="AH510">
        <v>39.127189</v>
      </c>
      <c s="64" r="AI510">
        <v>2.00652199999999</v>
      </c>
      <c s="64" r="AJ510">
        <v>222.72082</v>
      </c>
      <c s="64" r="AK510">
        <v>451.464384</v>
      </c>
      <c s="64" r="AL510">
        <v>105.339254999999</v>
      </c>
      <c s="64" r="AM510">
        <v>764.475541</v>
      </c>
      <c s="64" r="AN510">
        <v>153.495793999999</v>
      </c>
      <c s="64" r="AO510">
        <v>121.391434</v>
      </c>
      <c s="64" r="AP510">
        <v>169.551151</v>
      </c>
      <c s="64" r="AQ510">
        <v>161.525060999999</v>
      </c>
      <c s="64" r="AR510">
        <v>97.3131649999999</v>
      </c>
      <c s="64" r="AS510">
        <v>55.179369</v>
      </c>
      <c s="64" r="AT510">
        <v>6.019567</v>
      </c>
      <c s="64" r="AU510">
        <v>183.593632</v>
      </c>
      <c s="64" r="AV510">
        <v>466.510127</v>
      </c>
      <c s="64" r="AW510">
        <v>114.371782</v>
      </c>
      <c s="64" r="AX510">
        <v>1240.018195</v>
      </c>
      <c s="64" r="AY510">
        <v>4.013045</v>
      </c>
      <c s="64" r="AZ510">
        <v>28.091315</v>
      </c>
      <c s="64" r="BA510">
        <v>48.15654</v>
      </c>
      <c s="64" r="BB510">
        <v>168.547889</v>
      </c>
      <c s="64" r="BC510">
        <v>248.808788999999</v>
      </c>
      <c s="64" r="BD510">
        <v>292.939578999999</v>
      </c>
      <c s="64" r="BE510">
        <v>317.030554</v>
      </c>
      <c s="64" r="BF510">
        <v>132.430484</v>
      </c>
      <c s="64" r="BG510">
        <v>1056.0</v>
      </c>
      <c s="64" r="BH510">
        <v>601.944041999999</v>
      </c>
      <c s="64" r="BI510">
        <v>0.0</v>
      </c>
      <c s="64" r="BJ510">
        <v>8.02608999999999</v>
      </c>
      <c s="64" r="BK510">
        <v>32.10436</v>
      </c>
      <c s="64" r="BL510">
        <v>96.3130799999999</v>
      </c>
      <c s="64" r="BM510">
        <v>28.091315</v>
      </c>
      <c s="64" r="BN510">
        <v>228.730859</v>
      </c>
      <c s="64" r="BO510">
        <v>160.521798999999</v>
      </c>
      <c s="64" r="BP510">
        <v>48.15654</v>
      </c>
      <c s="64" r="BQ510">
        <v>638.074153</v>
      </c>
      <c s="64" r="BR510">
        <v>4.013045</v>
      </c>
      <c s="64" r="BS510">
        <v>20.065225</v>
      </c>
      <c s="64" r="BT510">
        <v>16.05218</v>
      </c>
      <c s="64" r="BU510">
        <v>72.2348099999999</v>
      </c>
      <c s="64" r="BV510">
        <v>220.717474</v>
      </c>
      <c s="64" r="BW510">
        <v>64.20872</v>
      </c>
      <c s="64" r="BX510">
        <v>156.508754</v>
      </c>
      <c s="64" r="BY510">
        <v>84.2739449999999</v>
      </c>
      <c s="64" r="BZ510">
        <v>188.600409</v>
      </c>
      <c s="64" r="CA510">
        <v>0.0</v>
      </c>
      <c s="64" r="CB510">
        <v>0.0</v>
      </c>
      <c s="64" r="CC510">
        <v>0.0</v>
      </c>
      <c s="64" r="CD510">
        <v>4.013045</v>
      </c>
      <c s="64" r="CE510">
        <v>36.1174049999999</v>
      </c>
      <c s="64" r="CF510">
        <v>72.2221049999999</v>
      </c>
      <c s="64" r="CG510">
        <v>0.0</v>
      </c>
      <c s="64" r="CH510">
        <v>76.247855</v>
      </c>
      <c s="64" r="CI510">
        <v>626.035018</v>
      </c>
      <c s="64" r="CJ510">
        <v>4.013045</v>
      </c>
      <c s="64" r="CK510">
        <v>28.091315</v>
      </c>
      <c s="64" r="CL510">
        <v>36.1174049999999</v>
      </c>
      <c s="64" r="CM510">
        <v>140.456573999999</v>
      </c>
      <c s="64" r="CN510">
        <v>184.600068999999</v>
      </c>
      <c s="64" r="CO510">
        <v>200.652249</v>
      </c>
      <c s="64" r="CP510">
        <v>4.013045</v>
      </c>
      <c s="64" r="CQ510">
        <v>28.091315</v>
      </c>
      <c s="64" r="CR510">
        <v>425.382768</v>
      </c>
      <c s="64" r="CS510">
        <v>0.0</v>
      </c>
      <c s="64" r="CT510">
        <v>0.0</v>
      </c>
      <c s="64" r="CU510">
        <v>12.039135</v>
      </c>
      <c s="64" r="CV510">
        <v>24.07827</v>
      </c>
      <c s="64" r="CW510">
        <v>28.091315</v>
      </c>
      <c s="64" r="CX510">
        <v>20.065225</v>
      </c>
      <c s="64" r="CY510">
        <v>313.017509</v>
      </c>
      <c s="64" r="CZ510">
        <v>28.091315</v>
      </c>
    </row>
    <row customHeight="1" r="511" ht="15.0">
      <c t="s" s="62" r="A511">
        <v>5092</v>
      </c>
      <c t="s" s="62" r="B511">
        <v>5093</v>
      </c>
      <c t="s" s="62" r="C511">
        <v>5094</v>
      </c>
      <c t="s" s="62" r="D511">
        <v>5095</v>
      </c>
      <c t="s" s="62" r="E511">
        <v>5096</v>
      </c>
      <c t="s" s="62" r="F511">
        <v>5097</v>
      </c>
      <c t="s" s="63" r="G511">
        <v>5098</v>
      </c>
      <c t="s" s="62" r="H511">
        <v>5099</v>
      </c>
      <c s="64" r="I511">
        <v>1056.0</v>
      </c>
      <c s="64" r="J511">
        <v>974.0</v>
      </c>
      <c s="64" r="K511">
        <v>889.0</v>
      </c>
      <c s="64" r="L511">
        <v>811.0</v>
      </c>
      <c s="64" r="M511">
        <v>678.0</v>
      </c>
      <c s="64" r="N511">
        <v>608.0</v>
      </c>
      <c s="64" r="O511">
        <v>8.0</v>
      </c>
      <c s="64" r="P511">
        <v>197.373814</v>
      </c>
      <c s="64" r="Q511">
        <v>147.278937</v>
      </c>
      <c s="64" r="R511">
        <v>213.404175</v>
      </c>
      <c s="64" r="S511">
        <v>245.464896</v>
      </c>
      <c s="64" r="T511">
        <v>166.314990999999</v>
      </c>
      <c s="64" r="U511">
        <v>86.163188</v>
      </c>
      <c s="64" r="V511">
        <v>181.0</v>
      </c>
      <c s="64" r="W511">
        <v>182.0</v>
      </c>
      <c s="64" r="X511">
        <v>195.0</v>
      </c>
      <c s="64" r="Y511">
        <v>214.0</v>
      </c>
      <c s="64" r="Z511">
        <v>147.0</v>
      </c>
      <c s="64" r="AA511">
        <v>55.0</v>
      </c>
      <c s="64" r="AB511">
        <v>534.011385</v>
      </c>
      <c s="64" r="AC511">
        <v>101.191650999999</v>
      </c>
      <c s="64" r="AD511">
        <v>78.148008</v>
      </c>
      <c s="64" r="AE511">
        <v>104.197343</v>
      </c>
      <c s="64" r="AF511">
        <v>127.240987</v>
      </c>
      <c s="64" r="AG511">
        <v>81.1537</v>
      </c>
      <c s="64" r="AH511">
        <v>40.075901</v>
      </c>
      <c s="64" r="AI511">
        <v>2.003795</v>
      </c>
      <c s="64" r="AJ511">
        <v>135.256167</v>
      </c>
      <c s="64" r="AK511">
        <v>308.584439999999</v>
      </c>
      <c s="64" r="AL511">
        <v>90.1707779999999</v>
      </c>
      <c s="64" r="AM511">
        <v>521.988614999999</v>
      </c>
      <c s="64" r="AN511">
        <v>96.182163</v>
      </c>
      <c s="64" r="AO511">
        <v>69.13093</v>
      </c>
      <c s="64" r="AP511">
        <v>109.206830999999</v>
      </c>
      <c s="64" r="AQ511">
        <v>118.223909</v>
      </c>
      <c s="64" r="AR511">
        <v>85.1612899999999</v>
      </c>
      <c s="64" r="AS511">
        <v>40.075901</v>
      </c>
      <c s="64" r="AT511">
        <v>4.00759</v>
      </c>
      <c s="64" r="AU511">
        <v>131.248577</v>
      </c>
      <c s="64" r="AV511">
        <v>300.569259999999</v>
      </c>
      <c s="64" r="AW511">
        <v>90.1707779999999</v>
      </c>
      <c s="64" r="AX511">
        <v>841.593928</v>
      </c>
      <c s="64" r="AY511">
        <v>8.01518</v>
      </c>
      <c s="64" r="AZ511">
        <v>60.113852</v>
      </c>
      <c s="64" r="BA511">
        <v>88.166983</v>
      </c>
      <c s="64" r="BB511">
        <v>140.265655</v>
      </c>
      <c s="64" r="BC511">
        <v>92.1745729999999</v>
      </c>
      <c s="64" r="BD511">
        <v>72.136622</v>
      </c>
      <c s="64" r="BE511">
        <v>232.440227999999</v>
      </c>
      <c s="64" r="BF511">
        <v>148.280835</v>
      </c>
      <c s="64" r="BG511">
        <v>764.0</v>
      </c>
      <c s="64" r="BH511">
        <v>416.789374</v>
      </c>
      <c s="64" r="BI511">
        <v>4.00759</v>
      </c>
      <c s="64" r="BJ511">
        <v>40.075901</v>
      </c>
      <c s="64" r="BK511">
        <v>48.091082</v>
      </c>
      <c s="64" r="BL511">
        <v>80.151803</v>
      </c>
      <c s="64" r="BM511">
        <v>8.01518</v>
      </c>
      <c s="64" r="BN511">
        <v>60.113852</v>
      </c>
      <c s="64" r="BO511">
        <v>128.242884</v>
      </c>
      <c s="64" r="BP511">
        <v>48.091082</v>
      </c>
      <c s="64" r="BQ511">
        <v>424.804554</v>
      </c>
      <c s="64" r="BR511">
        <v>4.00759</v>
      </c>
      <c s="64" r="BS511">
        <v>20.037951</v>
      </c>
      <c s="64" r="BT511">
        <v>40.075901</v>
      </c>
      <c s="64" r="BU511">
        <v>60.113852</v>
      </c>
      <c s="64" r="BV511">
        <v>84.1593929999999</v>
      </c>
      <c s="64" r="BW511">
        <v>12.02277</v>
      </c>
      <c s="64" r="BX511">
        <v>104.197343</v>
      </c>
      <c s="64" r="BY511">
        <v>100.189753</v>
      </c>
      <c s="64" r="BZ511">
        <v>92.1745729999999</v>
      </c>
      <c s="64" r="CA511">
        <v>0.0</v>
      </c>
      <c s="64" r="CB511">
        <v>0.0</v>
      </c>
      <c s="64" r="CC511">
        <v>0.0</v>
      </c>
      <c s="64" r="CD511">
        <v>4.00759</v>
      </c>
      <c s="64" r="CE511">
        <v>12.02277</v>
      </c>
      <c s="64" r="CF511">
        <v>8.01518</v>
      </c>
      <c s="64" r="CG511">
        <v>0.0</v>
      </c>
      <c s="64" r="CH511">
        <v>68.1290319999999</v>
      </c>
      <c s="64" r="CI511">
        <v>396.751422999999</v>
      </c>
      <c s="64" r="CJ511">
        <v>4.00759</v>
      </c>
      <c s="64" r="CK511">
        <v>40.075901</v>
      </c>
      <c s="64" r="CL511">
        <v>68.1290319999999</v>
      </c>
      <c s="64" r="CM511">
        <v>100.189753</v>
      </c>
      <c s="64" r="CN511">
        <v>72.136622</v>
      </c>
      <c s="64" r="CO511">
        <v>60.113852</v>
      </c>
      <c s="64" r="CP511">
        <v>0.0</v>
      </c>
      <c s="64" r="CQ511">
        <v>52.098672</v>
      </c>
      <c s="64" r="CR511">
        <v>352.667932</v>
      </c>
      <c s="64" r="CS511">
        <v>4.00759</v>
      </c>
      <c s="64" r="CT511">
        <v>20.037951</v>
      </c>
      <c s="64" r="CU511">
        <v>20.037951</v>
      </c>
      <c s="64" r="CV511">
        <v>36.068311</v>
      </c>
      <c s="64" r="CW511">
        <v>8.01518</v>
      </c>
      <c s="64" r="CX511">
        <v>4.00759</v>
      </c>
      <c s="64" r="CY511">
        <v>232.440227999999</v>
      </c>
      <c s="64" r="CZ511">
        <v>28.053131</v>
      </c>
    </row>
    <row customHeight="1" r="512" ht="15.0">
      <c t="s" s="62" r="A512">
        <v>5100</v>
      </c>
      <c t="s" s="62" r="B512">
        <v>5101</v>
      </c>
      <c t="s" s="62" r="C512">
        <v>5102</v>
      </c>
      <c t="s" s="62" r="D512">
        <v>5103</v>
      </c>
      <c t="s" s="62" r="E512">
        <v>5104</v>
      </c>
      <c t="s" s="62" r="F512">
        <v>5105</v>
      </c>
      <c t="s" s="63" r="G512">
        <v>5106</v>
      </c>
      <c t="s" s="62" r="H512">
        <v>5107</v>
      </c>
      <c s="64" r="I512">
        <v>9099.0</v>
      </c>
      <c s="64" r="J512">
        <v>7884.0</v>
      </c>
      <c s="64" r="K512">
        <v>6815.0</v>
      </c>
      <c s="64" r="L512">
        <v>5124.0</v>
      </c>
      <c s="64" r="M512">
        <v>4038.0</v>
      </c>
      <c s="64" r="N512">
        <v>2778.0</v>
      </c>
      <c s="64" r="O512">
        <v>15.16</v>
      </c>
      <c s="64" r="P512">
        <v>1799.26177299999</v>
      </c>
      <c s="64" r="Q512">
        <v>1340.63870999999</v>
      </c>
      <c s="64" r="R512">
        <v>1973.832102</v>
      </c>
      <c s="64" r="S512">
        <v>2073.832639</v>
      </c>
      <c s="64" r="T512">
        <v>1352.165625</v>
      </c>
      <c s="64" r="U512">
        <v>559.269150999999</v>
      </c>
      <c s="64" r="V512">
        <v>1652.0</v>
      </c>
      <c s="64" r="W512">
        <v>1380.0</v>
      </c>
      <c s="64" r="X512">
        <v>1867.0</v>
      </c>
      <c s="64" r="Y512">
        <v>1739.0</v>
      </c>
      <c s="64" r="Z512">
        <v>909.0</v>
      </c>
      <c s="64" r="AA512">
        <v>337.0</v>
      </c>
      <c s="64" r="AB512">
        <v>4462.605687</v>
      </c>
      <c s="64" r="AC512">
        <v>955.209962</v>
      </c>
      <c s="64" r="AD512">
        <v>650.961194999999</v>
      </c>
      <c s="64" r="AE512">
        <v>954.294358999999</v>
      </c>
      <c s="64" r="AF512">
        <v>1015.68297399999</v>
      </c>
      <c s="64" r="AG512">
        <v>660.126569</v>
      </c>
      <c s="64" r="AH512">
        <v>220.097589</v>
      </c>
      <c s="64" r="AI512">
        <v>6.23303799999999</v>
      </c>
      <c s="64" r="AJ512">
        <v>1236.491052</v>
      </c>
      <c s="64" r="AK512">
        <v>2597.432636</v>
      </c>
      <c s="64" r="AL512">
        <v>628.681998</v>
      </c>
      <c s="64" r="AM512">
        <v>4636.39431299999</v>
      </c>
      <c s="64" r="AN512">
        <v>844.051811</v>
      </c>
      <c s="64" r="AO512">
        <v>689.677514999999</v>
      </c>
      <c s="64" r="AP512">
        <v>1019.537743</v>
      </c>
      <c s="64" r="AQ512">
        <v>1058.14966499999</v>
      </c>
      <c s="64" r="AR512">
        <v>692.039055999999</v>
      </c>
      <c s="64" r="AS512">
        <v>296.883059</v>
      </c>
      <c s="64" r="AT512">
        <v>36.055464</v>
      </c>
      <c s="64" r="AU512">
        <v>1157.851062</v>
      </c>
      <c s="64" r="AV512">
        <v>2738.904821</v>
      </c>
      <c s="64" r="AW512">
        <v>739.638429999999</v>
      </c>
      <c s="64" r="AX512">
        <v>7339.101525</v>
      </c>
      <c s="64" r="AY512">
        <v>12.210963</v>
      </c>
      <c s="64" r="AZ512">
        <v>195.491632</v>
      </c>
      <c s="64" r="BA512">
        <v>980.631184999999</v>
      </c>
      <c s="64" r="BB512">
        <v>1324.226488</v>
      </c>
      <c s="64" r="BC512">
        <v>1234.67199499999</v>
      </c>
      <c s="64" r="BD512">
        <v>631.291465</v>
      </c>
      <c s="64" r="BE512">
        <v>1888.469835</v>
      </c>
      <c s="64" r="BF512">
        <v>1072.107962</v>
      </c>
      <c s="64" r="BG512">
        <v>6188.0</v>
      </c>
      <c s="64" r="BH512">
        <v>3581.74974999999</v>
      </c>
      <c s="64" r="BI512">
        <v>12.210963</v>
      </c>
      <c s="64" r="BJ512">
        <v>150.617515999999</v>
      </c>
      <c s="64" r="BK512">
        <v>624.680682</v>
      </c>
      <c s="64" r="BL512">
        <v>682.651936999999</v>
      </c>
      <c s="64" r="BM512">
        <v>198.752658999999</v>
      </c>
      <c s="64" r="BN512">
        <v>545.693595999999</v>
      </c>
      <c s="64" r="BO512">
        <v>978.510877</v>
      </c>
      <c s="64" r="BP512">
        <v>388.63152</v>
      </c>
      <c s="64" r="BQ512">
        <v>3757.351775</v>
      </c>
      <c s="64" r="BR512">
        <v>0.0</v>
      </c>
      <c s="64" r="BS512">
        <v>44.874116</v>
      </c>
      <c s="64" r="BT512">
        <v>355.950504</v>
      </c>
      <c s="64" r="BU512">
        <v>641.574551</v>
      </c>
      <c s="64" r="BV512">
        <v>1035.91933599999</v>
      </c>
      <c s="64" r="BW512">
        <v>85.597869</v>
      </c>
      <c s="64" r="BX512">
        <v>909.958958</v>
      </c>
      <c s="64" r="BY512">
        <v>683.476442</v>
      </c>
      <c s="64" r="BZ512">
        <v>1026.381603</v>
      </c>
      <c s="64" r="CA512">
        <v>3.96477099999999</v>
      </c>
      <c s="64" r="CB512">
        <v>0.0</v>
      </c>
      <c s="64" r="CC512">
        <v>12.118141</v>
      </c>
      <c s="64" r="CD512">
        <v>61.247484</v>
      </c>
      <c s="64" r="CE512">
        <v>162.287826999999</v>
      </c>
      <c s="64" r="CF512">
        <v>121.407732</v>
      </c>
      <c s="64" r="CG512">
        <v>0.0</v>
      </c>
      <c s="64" r="CH512">
        <v>665.355647999999</v>
      </c>
      <c s="64" r="CI512">
        <v>3701.67822399999</v>
      </c>
      <c s="64" r="CJ512">
        <v>4.09083299999999</v>
      </c>
      <c s="64" r="CK512">
        <v>166.596696</v>
      </c>
      <c s="64" r="CL512">
        <v>836.180760999999</v>
      </c>
      <c s="64" r="CM512">
        <v>1110.18749899999</v>
      </c>
      <c s="64" r="CN512">
        <v>927.32465</v>
      </c>
      <c s="64" r="CO512">
        <v>424.020823</v>
      </c>
      <c s="64" r="CP512">
        <v>16.493385</v>
      </c>
      <c s="64" r="CQ512">
        <v>216.783577</v>
      </c>
      <c s="64" r="CR512">
        <v>2611.041698</v>
      </c>
      <c s="64" r="CS512">
        <v>4.15535899999999</v>
      </c>
      <c s="64" r="CT512">
        <v>28.894936</v>
      </c>
      <c s="64" r="CU512">
        <v>132.332282999999</v>
      </c>
      <c s="64" r="CV512">
        <v>152.791505</v>
      </c>
      <c s="64" r="CW512">
        <v>145.059518</v>
      </c>
      <c s="64" r="CX512">
        <v>85.8629099999999</v>
      </c>
      <c s="64" r="CY512">
        <v>1871.97645</v>
      </c>
      <c s="64" r="CZ512">
        <v>189.968738</v>
      </c>
    </row>
    <row customHeight="1" r="513" ht="15.0">
      <c t="s" s="62" r="A513">
        <v>5108</v>
      </c>
      <c t="s" s="62" r="B513">
        <v>5109</v>
      </c>
      <c t="s" s="62" r="C513">
        <v>5110</v>
      </c>
      <c t="s" s="62" r="D513">
        <v>5111</v>
      </c>
      <c t="s" s="62" r="E513">
        <v>5112</v>
      </c>
      <c t="s" s="62" r="F513">
        <v>5113</v>
      </c>
      <c t="s" s="63" r="G513">
        <v>5114</v>
      </c>
      <c t="s" s="62" r="H513">
        <v>5115</v>
      </c>
      <c s="64" r="I513">
        <v>308.0</v>
      </c>
      <c s="64" r="J513">
        <v>263.0</v>
      </c>
      <c s="64" r="K513">
        <v>250.0</v>
      </c>
      <c s="64" r="L513">
        <v>241.0</v>
      </c>
      <c s="64" r="M513">
        <v>290.0</v>
      </c>
      <c s="64" r="N513">
        <v>337.0</v>
      </c>
      <c s="64" r="O513">
        <v>9.49</v>
      </c>
      <c s="64" r="P513">
        <v>65.1140939999999</v>
      </c>
      <c s="64" r="Q513">
        <v>41.3422819999999</v>
      </c>
      <c s="64" r="R513">
        <v>56.845638</v>
      </c>
      <c s="64" r="S513">
        <v>74.4161069999999</v>
      </c>
      <c s="64" r="T513">
        <v>43.409396</v>
      </c>
      <c s="64" r="U513">
        <v>26.8724829999999</v>
      </c>
      <c s="64" r="V513">
        <v>57.0</v>
      </c>
      <c s="64" r="W513">
        <v>37.0</v>
      </c>
      <c s="64" r="X513">
        <v>55.0</v>
      </c>
      <c s="64" r="Y513">
        <v>53.0</v>
      </c>
      <c s="64" r="Z513">
        <v>46.0</v>
      </c>
      <c s="64" r="AA513">
        <v>15.0</v>
      </c>
      <c s="64" r="AB513">
        <v>147.798657999999</v>
      </c>
      <c s="64" r="AC513">
        <v>27.90604</v>
      </c>
      <c s="64" r="AD513">
        <v>20.6711409999999</v>
      </c>
      <c s="64" r="AE513">
        <v>27.90604</v>
      </c>
      <c s="64" r="AF513">
        <v>38.2416109999999</v>
      </c>
      <c s="64" r="AG513">
        <v>23.771812</v>
      </c>
      <c s="64" r="AH513">
        <v>9.302013</v>
      </c>
      <c s="64" r="AI513">
        <v>0.0</v>
      </c>
      <c s="64" r="AJ513">
        <v>37.2080539999999</v>
      </c>
      <c s="64" r="AK513">
        <v>84.7516779999999</v>
      </c>
      <c s="64" r="AL513">
        <v>25.838926</v>
      </c>
      <c s="64" r="AM513">
        <v>160.201342</v>
      </c>
      <c s="64" r="AN513">
        <v>37.2080539999999</v>
      </c>
      <c s="64" r="AO513">
        <v>20.6711409999999</v>
      </c>
      <c s="64" r="AP513">
        <v>28.9395969999999</v>
      </c>
      <c s="64" r="AQ513">
        <v>36.174497</v>
      </c>
      <c s="64" r="AR513">
        <v>19.637584</v>
      </c>
      <c s="64" r="AS513">
        <v>17.57047</v>
      </c>
      <c s="64" r="AT513">
        <v>0.0</v>
      </c>
      <c s="64" r="AU513">
        <v>43.409396</v>
      </c>
      <c s="64" r="AV513">
        <v>85.785235</v>
      </c>
      <c s="64" r="AW513">
        <v>31.0067109999999</v>
      </c>
      <c s="64" r="AX513">
        <v>239.785235</v>
      </c>
      <c s="64" r="AY513">
        <v>16.5369129999999</v>
      </c>
      <c s="64" r="AZ513">
        <v>16.5369129999999</v>
      </c>
      <c s="64" r="BA513">
        <v>12.402685</v>
      </c>
      <c s="64" r="BB513">
        <v>28.9395969999999</v>
      </c>
      <c s="64" r="BC513">
        <v>24.8053689999999</v>
      </c>
      <c s="64" r="BD513">
        <v>16.5369129999999</v>
      </c>
      <c s="64" r="BE513">
        <v>90.9530199999999</v>
      </c>
      <c s="64" r="BF513">
        <v>33.0738259999999</v>
      </c>
      <c s="64" r="BG513">
        <v>200.0</v>
      </c>
      <c s="64" r="BH513">
        <v>103.355705</v>
      </c>
      <c s="64" r="BI513">
        <v>12.402685</v>
      </c>
      <c s="64" r="BJ513">
        <v>16.5369129999999</v>
      </c>
      <c s="64" r="BK513">
        <v>8.268456</v>
      </c>
      <c s="64" r="BL513">
        <v>20.6711409999999</v>
      </c>
      <c s="64" r="BM513">
        <v>0.0</v>
      </c>
      <c s="64" r="BN513">
        <v>4.134228</v>
      </c>
      <c s="64" r="BO513">
        <v>37.2080539999999</v>
      </c>
      <c s="64" r="BP513">
        <v>4.134228</v>
      </c>
      <c s="64" r="BQ513">
        <v>136.42953</v>
      </c>
      <c s="64" r="BR513">
        <v>4.134228</v>
      </c>
      <c s="64" r="BS513">
        <v>0.0</v>
      </c>
      <c s="64" r="BT513">
        <v>4.134228</v>
      </c>
      <c s="64" r="BU513">
        <v>8.268456</v>
      </c>
      <c s="64" r="BV513">
        <v>24.8053689999999</v>
      </c>
      <c s="64" r="BW513">
        <v>12.402685</v>
      </c>
      <c s="64" r="BX513">
        <v>53.7449659999999</v>
      </c>
      <c s="64" r="BY513">
        <v>28.9395969999999</v>
      </c>
      <c s="64" r="BZ513">
        <v>8.268456</v>
      </c>
      <c s="64" r="CA513">
        <v>0.0</v>
      </c>
      <c s="64" r="CB513">
        <v>0.0</v>
      </c>
      <c s="64" r="CC513">
        <v>0.0</v>
      </c>
      <c s="64" r="CD513">
        <v>0.0</v>
      </c>
      <c s="64" r="CE513">
        <v>4.134228</v>
      </c>
      <c s="64" r="CF513">
        <v>0.0</v>
      </c>
      <c s="64" r="CG513">
        <v>0.0</v>
      </c>
      <c s="64" r="CH513">
        <v>4.134228</v>
      </c>
      <c s="64" r="CI513">
        <v>107.489932999999</v>
      </c>
      <c s="64" r="CJ513">
        <v>12.402685</v>
      </c>
      <c s="64" r="CK513">
        <v>16.5369129999999</v>
      </c>
      <c s="64" r="CL513">
        <v>12.402685</v>
      </c>
      <c s="64" r="CM513">
        <v>24.8053689999999</v>
      </c>
      <c s="64" r="CN513">
        <v>16.5369129999999</v>
      </c>
      <c s="64" r="CO513">
        <v>16.5369129999999</v>
      </c>
      <c s="64" r="CP513">
        <v>0.0</v>
      </c>
      <c s="64" r="CQ513">
        <v>8.268456</v>
      </c>
      <c s="64" r="CR513">
        <v>124.026846</v>
      </c>
      <c s="64" r="CS513">
        <v>4.134228</v>
      </c>
      <c s="64" r="CT513">
        <v>0.0</v>
      </c>
      <c s="64" r="CU513">
        <v>0.0</v>
      </c>
      <c s="64" r="CV513">
        <v>4.134228</v>
      </c>
      <c s="64" r="CW513">
        <v>4.134228</v>
      </c>
      <c s="64" r="CX513">
        <v>0.0</v>
      </c>
      <c s="64" r="CY513">
        <v>90.9530199999999</v>
      </c>
      <c s="64" r="CZ513">
        <v>20.6711409999999</v>
      </c>
    </row>
    <row customHeight="1" r="514" ht="15.0">
      <c t="s" s="62" r="A514">
        <v>5116</v>
      </c>
      <c t="s" s="62" r="B514">
        <v>5117</v>
      </c>
      <c t="s" s="62" r="C514">
        <v>5118</v>
      </c>
      <c t="s" s="62" r="D514">
        <v>5119</v>
      </c>
      <c t="s" s="62" r="E514">
        <v>5120</v>
      </c>
      <c t="s" s="62" r="F514">
        <v>5121</v>
      </c>
      <c t="s" s="63" r="G514">
        <v>5122</v>
      </c>
      <c t="s" s="62" r="H514">
        <v>5123</v>
      </c>
      <c s="64" r="I514">
        <v>662.0</v>
      </c>
      <c s="64" r="J514">
        <v>550.0</v>
      </c>
      <c s="64" r="K514">
        <v>599.0</v>
      </c>
      <c s="64" r="L514">
        <v>542.0</v>
      </c>
      <c s="64" r="M514">
        <v>566.0</v>
      </c>
      <c s="64" r="N514">
        <v>549.0</v>
      </c>
      <c s="64" r="O514">
        <v>15.27</v>
      </c>
      <c s="64" r="P514">
        <v>101.016296</v>
      </c>
      <c s="64" r="Q514">
        <v>74.5362959999999</v>
      </c>
      <c s="64" r="R514">
        <v>111.804444</v>
      </c>
      <c s="64" r="S514">
        <v>129.457777999999</v>
      </c>
      <c s="64" r="T514">
        <v>166.725925999999</v>
      </c>
      <c s="64" r="U514">
        <v>78.459259</v>
      </c>
      <c s="64" r="V514">
        <v>67.0</v>
      </c>
      <c s="64" r="W514">
        <v>78.0</v>
      </c>
      <c s="64" r="X514">
        <v>101.0</v>
      </c>
      <c s="64" r="Y514">
        <v>123.0</v>
      </c>
      <c s="64" r="Z514">
        <v>123.0</v>
      </c>
      <c s="64" r="AA514">
        <v>58.0</v>
      </c>
      <c s="64" r="AB514">
        <v>317.76</v>
      </c>
      <c s="64" r="AC514">
        <v>49.0370369999999</v>
      </c>
      <c s="64" r="AD514">
        <v>31.383704</v>
      </c>
      <c s="64" r="AE514">
        <v>57.8637039999999</v>
      </c>
      <c s="64" r="AF514">
        <v>68.651852</v>
      </c>
      <c s="64" r="AG514">
        <v>80.420741</v>
      </c>
      <c s="64" r="AH514">
        <v>27.4607409999999</v>
      </c>
      <c s="64" r="AI514">
        <v>2.942222</v>
      </c>
      <c s="64" r="AJ514">
        <v>62.7674069999999</v>
      </c>
      <c s="64" r="AK514">
        <v>167.706667</v>
      </c>
      <c s="64" r="AL514">
        <v>87.285926</v>
      </c>
      <c s="64" r="AM514">
        <v>344.24</v>
      </c>
      <c s="64" r="AN514">
        <v>51.9792589999999</v>
      </c>
      <c s="64" r="AO514">
        <v>43.152593</v>
      </c>
      <c s="64" r="AP514">
        <v>53.940741</v>
      </c>
      <c s="64" r="AQ514">
        <v>60.8059259999999</v>
      </c>
      <c s="64" r="AR514">
        <v>86.3051849999999</v>
      </c>
      <c s="64" r="AS514">
        <v>45.114074</v>
      </c>
      <c s="64" r="AT514">
        <v>2.942222</v>
      </c>
      <c s="64" r="AU514">
        <v>61.786667</v>
      </c>
      <c s="64" r="AV514">
        <v>182.417778</v>
      </c>
      <c s="64" r="AW514">
        <v>100.035556</v>
      </c>
      <c s="64" r="AX514">
        <v>560.983703999999</v>
      </c>
      <c s="64" r="AY514">
        <v>7.845926</v>
      </c>
      <c s="64" r="AZ514">
        <v>19.614815</v>
      </c>
      <c s="64" r="BA514">
        <v>7.845926</v>
      </c>
      <c s="64" r="BB514">
        <v>23.5377779999999</v>
      </c>
      <c s="64" r="BC514">
        <v>98.0740739999999</v>
      </c>
      <c s="64" r="BD514">
        <v>78.459259</v>
      </c>
      <c s="64" r="BE514">
        <v>258.915555999999</v>
      </c>
      <c s="64" r="BF514">
        <v>66.69037</v>
      </c>
      <c s="64" r="BG514">
        <v>483.0</v>
      </c>
      <c s="64" r="BH514">
        <v>270.684443999999</v>
      </c>
      <c s="64" r="BI514">
        <v>7.845926</v>
      </c>
      <c s="64" r="BJ514">
        <v>11.768889</v>
      </c>
      <c s="64" r="BK514">
        <v>3.922963</v>
      </c>
      <c s="64" r="BL514">
        <v>7.845926</v>
      </c>
      <c s="64" r="BM514">
        <v>19.614815</v>
      </c>
      <c s="64" r="BN514">
        <v>66.69037</v>
      </c>
      <c s="64" r="BO514">
        <v>129.457777999999</v>
      </c>
      <c s="64" r="BP514">
        <v>23.5377779999999</v>
      </c>
      <c s="64" r="BQ514">
        <v>290.299259</v>
      </c>
      <c s="64" r="BR514">
        <v>0.0</v>
      </c>
      <c s="64" r="BS514">
        <v>7.845926</v>
      </c>
      <c s="64" r="BT514">
        <v>3.922963</v>
      </c>
      <c s="64" r="BU514">
        <v>15.691852</v>
      </c>
      <c s="64" r="BV514">
        <v>78.459259</v>
      </c>
      <c s="64" r="BW514">
        <v>11.768889</v>
      </c>
      <c s="64" r="BX514">
        <v>129.457777999999</v>
      </c>
      <c s="64" r="BY514">
        <v>43.152593</v>
      </c>
      <c s="64" r="BZ514">
        <v>54.921481</v>
      </c>
      <c s="64" r="CA514">
        <v>0.0</v>
      </c>
      <c s="64" r="CB514">
        <v>0.0</v>
      </c>
      <c s="64" r="CC514">
        <v>0.0</v>
      </c>
      <c s="64" r="CD514">
        <v>3.922963</v>
      </c>
      <c s="64" r="CE514">
        <v>19.614815</v>
      </c>
      <c s="64" r="CF514">
        <v>15.691852</v>
      </c>
      <c s="64" r="CG514">
        <v>0.0</v>
      </c>
      <c s="64" r="CH514">
        <v>15.691852</v>
      </c>
      <c s="64" r="CI514">
        <v>196.148147999999</v>
      </c>
      <c s="64" r="CJ514">
        <v>7.845926</v>
      </c>
      <c s="64" r="CK514">
        <v>19.614815</v>
      </c>
      <c s="64" r="CL514">
        <v>3.922963</v>
      </c>
      <c s="64" r="CM514">
        <v>19.614815</v>
      </c>
      <c s="64" r="CN514">
        <v>58.844444</v>
      </c>
      <c s="64" r="CO514">
        <v>50.998519</v>
      </c>
      <c s="64" r="CP514">
        <v>0.0</v>
      </c>
      <c s="64" r="CQ514">
        <v>35.3066669999999</v>
      </c>
      <c s="64" r="CR514">
        <v>309.914074</v>
      </c>
      <c s="64" r="CS514">
        <v>0.0</v>
      </c>
      <c s="64" r="CT514">
        <v>0.0</v>
      </c>
      <c s="64" r="CU514">
        <v>3.922963</v>
      </c>
      <c s="64" r="CV514">
        <v>0.0</v>
      </c>
      <c s="64" r="CW514">
        <v>19.614815</v>
      </c>
      <c s="64" r="CX514">
        <v>11.768889</v>
      </c>
      <c s="64" r="CY514">
        <v>258.915555999999</v>
      </c>
      <c s="64" r="CZ514">
        <v>15.691852</v>
      </c>
    </row>
    <row customHeight="1" r="515" ht="15.0">
      <c t="s" s="62" r="A515">
        <v>5124</v>
      </c>
      <c t="s" s="62" r="B515">
        <v>5125</v>
      </c>
      <c t="s" s="62" r="C515">
        <v>5126</v>
      </c>
      <c t="s" s="62" r="D515">
        <v>5127</v>
      </c>
      <c t="s" s="62" r="E515">
        <v>5128</v>
      </c>
      <c t="s" s="62" r="F515">
        <v>5129</v>
      </c>
      <c t="s" s="63" r="G515">
        <v>5130</v>
      </c>
      <c t="s" s="62" r="H515">
        <v>5131</v>
      </c>
      <c s="64" r="I515">
        <v>40600.0</v>
      </c>
      <c s="64" r="J515">
        <v>37228.0</v>
      </c>
      <c s="64" r="K515">
        <v>34485.0</v>
      </c>
      <c s="64" r="L515">
        <v>34692.0</v>
      </c>
      <c s="64" r="M515">
        <v>34127.0</v>
      </c>
      <c s="64" r="N515">
        <v>29161.0</v>
      </c>
      <c s="64" r="O515">
        <v>8.35</v>
      </c>
      <c s="64" r="P515">
        <v>5227.421454</v>
      </c>
      <c s="64" r="Q515">
        <v>15025.0532</v>
      </c>
      <c s="64" r="R515">
        <v>7062.75137799999</v>
      </c>
      <c s="64" r="S515">
        <v>6187.775015</v>
      </c>
      <c s="64" r="T515">
        <v>4015.914115</v>
      </c>
      <c s="64" r="U515">
        <v>3081.084839</v>
      </c>
      <c s="64" r="V515">
        <v>5085.0</v>
      </c>
      <c s="64" r="W515">
        <v>13124.0</v>
      </c>
      <c s="64" r="X515">
        <v>6779.0</v>
      </c>
      <c s="64" r="Y515">
        <v>5611.0</v>
      </c>
      <c s="64" r="Z515">
        <v>3780.0</v>
      </c>
      <c s="64" r="AA515">
        <v>2849.0</v>
      </c>
      <c s="64" r="AB515">
        <v>19214.9249679999</v>
      </c>
      <c s="64" r="AC515">
        <v>2701.346523</v>
      </c>
      <c s="64" r="AD515">
        <v>7464.764741</v>
      </c>
      <c s="64" r="AE515">
        <v>3451.278924</v>
      </c>
      <c s="64" r="AF515">
        <v>2833.21936599999</v>
      </c>
      <c s="64" r="AG515">
        <v>1794.48130999999</v>
      </c>
      <c s="64" r="AH515">
        <v>865.148001</v>
      </c>
      <c s="64" r="AI515">
        <v>104.686103</v>
      </c>
      <c s="64" r="AJ515">
        <v>4500.88814</v>
      </c>
      <c s="64" r="AK515">
        <v>12724.6586119999</v>
      </c>
      <c s="64" r="AL515">
        <v>1989.378216</v>
      </c>
      <c s="64" r="AM515">
        <v>21385.075032</v>
      </c>
      <c s="64" r="AN515">
        <v>2526.074931</v>
      </c>
      <c s="64" r="AO515">
        <v>7560.288458</v>
      </c>
      <c s="64" r="AP515">
        <v>3611.472454</v>
      </c>
      <c s="64" r="AQ515">
        <v>3354.55564999999</v>
      </c>
      <c s="64" r="AR515">
        <v>2221.43280499999</v>
      </c>
      <c s="64" r="AS515">
        <v>1850.632417</v>
      </c>
      <c s="64" r="AT515">
        <v>260.618317999999</v>
      </c>
      <c s="64" r="AU515">
        <v>4361.389581</v>
      </c>
      <c s="64" r="AV515">
        <v>13755.8277579999</v>
      </c>
      <c s="64" r="AW515">
        <v>3267.85769299999</v>
      </c>
      <c s="64" r="AX515">
        <v>35362.5547819999</v>
      </c>
      <c s="64" r="AY515">
        <v>27.8786999999999</v>
      </c>
      <c s="64" r="AZ515">
        <v>730.86535</v>
      </c>
      <c s="64" r="BA515">
        <v>4676.06213</v>
      </c>
      <c s="64" r="BB515">
        <v>5453.974882</v>
      </c>
      <c s="64" r="BC515">
        <v>5252.48609099999</v>
      </c>
      <c s="64" r="BD515">
        <v>2524.107011</v>
      </c>
      <c s="64" r="BE515">
        <v>6375.615617</v>
      </c>
      <c s="64" r="BF515">
        <v>10321.565</v>
      </c>
      <c s="64" r="BG515">
        <v>32046.0</v>
      </c>
      <c s="64" r="BH515">
        <v>16486.554809</v>
      </c>
      <c s="64" r="BI515">
        <v>19.1434749999999</v>
      </c>
      <c s="64" r="BJ515">
        <v>557.94298</v>
      </c>
      <c s="64" r="BK515">
        <v>2672.22251999999</v>
      </c>
      <c s="64" r="BL515">
        <v>2440.540426</v>
      </c>
      <c s="64" r="BM515">
        <v>1437.04560799999</v>
      </c>
      <c s="64" r="BN515">
        <v>2134.231063</v>
      </c>
      <c s="64" r="BO515">
        <v>2560.01008899999</v>
      </c>
      <c s="64" r="BP515">
        <v>4665.418647</v>
      </c>
      <c s="64" r="BQ515">
        <v>18875.999973</v>
      </c>
      <c s="64" r="BR515">
        <v>8.73522499999999</v>
      </c>
      <c s="64" r="BS515">
        <v>172.922371</v>
      </c>
      <c s="64" r="BT515">
        <v>2003.83961</v>
      </c>
      <c s="64" r="BU515">
        <v>3013.43445699999</v>
      </c>
      <c s="64" r="BV515">
        <v>3815.44048299999</v>
      </c>
      <c s="64" r="BW515">
        <v>389.875947999999</v>
      </c>
      <c s="64" r="BX515">
        <v>3815.605528</v>
      </c>
      <c s="64" r="BY515">
        <v>5656.146353</v>
      </c>
      <c s="64" r="BZ515">
        <v>11059.961572</v>
      </c>
      <c s="64" r="CA515">
        <v>0.0</v>
      </c>
      <c s="64" r="CB515">
        <v>12.786711</v>
      </c>
      <c s="64" r="CC515">
        <v>323.162641</v>
      </c>
      <c s="64" r="CD515">
        <v>828.895468</v>
      </c>
      <c s="64" r="CE515">
        <v>1256.253747</v>
      </c>
      <c s="64" r="CF515">
        <v>634.601914999999</v>
      </c>
      <c s="64" r="CG515">
        <v>0.0</v>
      </c>
      <c s="64" r="CH515">
        <v>8004.261091</v>
      </c>
      <c s="64" r="CI515">
        <v>15226.1681229999</v>
      </c>
      <c s="64" r="CJ515">
        <v>18.9418849999999</v>
      </c>
      <c s="64" r="CK515">
        <v>556.399594999999</v>
      </c>
      <c s="64" r="CL515">
        <v>3669.342281</v>
      </c>
      <c s="64" r="CM515">
        <v>4085.26812599999</v>
      </c>
      <c s="64" r="CN515">
        <v>3526.28618499999</v>
      </c>
      <c s="64" r="CO515">
        <v>1675.415847</v>
      </c>
      <c s="64" r="CP515">
        <v>40.073397</v>
      </c>
      <c s="64" r="CQ515">
        <v>1654.44080699999</v>
      </c>
      <c s="64" r="CR515">
        <v>9076.42508699999</v>
      </c>
      <c s="64" r="CS515">
        <v>8.93681499999999</v>
      </c>
      <c s="64" r="CT515">
        <v>161.679045</v>
      </c>
      <c s="64" r="CU515">
        <v>683.557207999999</v>
      </c>
      <c s="64" r="CV515">
        <v>539.811288999999</v>
      </c>
      <c s="64" r="CW515">
        <v>469.94616</v>
      </c>
      <c s="64" r="CX515">
        <v>214.089248</v>
      </c>
      <c s="64" r="CY515">
        <v>6335.54222</v>
      </c>
      <c s="64" r="CZ515">
        <v>662.863102</v>
      </c>
    </row>
    <row customHeight="1" r="516" ht="15.0">
      <c t="s" s="62" r="A516">
        <v>5132</v>
      </c>
      <c t="s" s="62" r="B516">
        <v>5133</v>
      </c>
      <c t="s" s="62" r="C516">
        <v>5134</v>
      </c>
      <c t="s" s="62" r="D516">
        <v>5135</v>
      </c>
      <c t="s" s="62" r="E516">
        <v>5136</v>
      </c>
      <c t="s" s="62" r="F516">
        <v>5137</v>
      </c>
      <c t="s" s="63" r="G516">
        <v>5138</v>
      </c>
      <c t="s" s="62" r="H516">
        <v>5139</v>
      </c>
      <c s="64" r="I516">
        <v>1851.0</v>
      </c>
      <c s="64" r="J516">
        <v>1686.0</v>
      </c>
      <c s="64" r="K516">
        <v>1609.0</v>
      </c>
      <c s="64" r="L516">
        <v>1435.0</v>
      </c>
      <c s="64" r="M516">
        <v>1195.0</v>
      </c>
      <c s="64" r="N516">
        <v>1132.0</v>
      </c>
      <c s="64" r="O516">
        <v>25.88</v>
      </c>
      <c s="64" r="P516">
        <v>348.0</v>
      </c>
      <c s="64" r="Q516">
        <v>249.0</v>
      </c>
      <c s="64" r="R516">
        <v>354.0</v>
      </c>
      <c s="64" r="S516">
        <v>426.0</v>
      </c>
      <c s="64" r="T516">
        <v>280.0</v>
      </c>
      <c s="64" r="U516">
        <v>194.0</v>
      </c>
      <c s="64" r="V516">
        <v>326.0</v>
      </c>
      <c s="64" r="W516">
        <v>304.0</v>
      </c>
      <c s="64" r="X516">
        <v>386.0</v>
      </c>
      <c s="64" r="Y516">
        <v>311.0</v>
      </c>
      <c s="64" r="Z516">
        <v>246.0</v>
      </c>
      <c s="64" r="AA516">
        <v>113.0</v>
      </c>
      <c s="64" r="AB516">
        <v>898.0</v>
      </c>
      <c s="64" r="AC516">
        <v>173.0</v>
      </c>
      <c s="64" r="AD516">
        <v>132.0</v>
      </c>
      <c s="64" r="AE516">
        <v>178.0</v>
      </c>
      <c s="64" r="AF516">
        <v>210.0</v>
      </c>
      <c s="64" r="AG516">
        <v>142.0</v>
      </c>
      <c s="64" r="AH516">
        <v>53.0</v>
      </c>
      <c s="64" r="AI516">
        <v>10.0</v>
      </c>
      <c s="64" r="AJ516">
        <v>212.0</v>
      </c>
      <c s="64" r="AK516">
        <v>537.0</v>
      </c>
      <c s="64" r="AL516">
        <v>149.0</v>
      </c>
      <c s="64" r="AM516">
        <v>953.0</v>
      </c>
      <c s="64" r="AN516">
        <v>175.0</v>
      </c>
      <c s="64" r="AO516">
        <v>117.0</v>
      </c>
      <c s="64" r="AP516">
        <v>176.0</v>
      </c>
      <c s="64" r="AQ516">
        <v>216.0</v>
      </c>
      <c s="64" r="AR516">
        <v>138.0</v>
      </c>
      <c s="64" r="AS516">
        <v>112.0</v>
      </c>
      <c s="64" r="AT516">
        <v>19.0</v>
      </c>
      <c s="64" r="AU516">
        <v>213.0</v>
      </c>
      <c s="64" r="AV516">
        <v>523.0</v>
      </c>
      <c s="64" r="AW516">
        <v>217.0</v>
      </c>
      <c s="64" r="AX516">
        <v>1520.0</v>
      </c>
      <c s="64" r="AY516">
        <v>44.0</v>
      </c>
      <c s="64" r="AZ516">
        <v>84.0</v>
      </c>
      <c s="64" r="BA516">
        <v>52.0</v>
      </c>
      <c s="64" r="BB516">
        <v>192.0</v>
      </c>
      <c s="64" r="BC516">
        <v>220.0</v>
      </c>
      <c s="64" r="BD516">
        <v>284.0</v>
      </c>
      <c s="64" r="BE516">
        <v>476.0</v>
      </c>
      <c s="64" r="BF516">
        <v>168.0</v>
      </c>
      <c s="64" r="BG516">
        <v>1313.0</v>
      </c>
      <c s="64" r="BH516">
        <v>736.0</v>
      </c>
      <c s="64" r="BI516">
        <v>36.0</v>
      </c>
      <c s="64" r="BJ516">
        <v>56.0</v>
      </c>
      <c s="64" r="BK516">
        <v>24.0</v>
      </c>
      <c s="64" r="BL516">
        <v>92.0</v>
      </c>
      <c s="64" r="BM516">
        <v>32.0</v>
      </c>
      <c s="64" r="BN516">
        <v>228.0</v>
      </c>
      <c s="64" r="BO516">
        <v>200.0</v>
      </c>
      <c s="64" r="BP516">
        <v>68.0</v>
      </c>
      <c s="64" r="BQ516">
        <v>784.0</v>
      </c>
      <c s="64" r="BR516">
        <v>8.0</v>
      </c>
      <c s="64" r="BS516">
        <v>28.0</v>
      </c>
      <c s="64" r="BT516">
        <v>28.0</v>
      </c>
      <c s="64" r="BU516">
        <v>100.0</v>
      </c>
      <c s="64" r="BV516">
        <v>188.0</v>
      </c>
      <c s="64" r="BW516">
        <v>56.0</v>
      </c>
      <c s="64" r="BX516">
        <v>276.0</v>
      </c>
      <c s="64" r="BY516">
        <v>100.0</v>
      </c>
      <c s="64" r="BZ516">
        <v>220.0</v>
      </c>
      <c s="64" r="CA516">
        <v>0.0</v>
      </c>
      <c s="64" r="CB516">
        <v>4.0</v>
      </c>
      <c s="64" r="CC516">
        <v>0.0</v>
      </c>
      <c s="64" r="CD516">
        <v>24.0</v>
      </c>
      <c s="64" r="CE516">
        <v>32.0</v>
      </c>
      <c s="64" r="CF516">
        <v>68.0</v>
      </c>
      <c s="64" r="CG516">
        <v>0.0</v>
      </c>
      <c s="64" r="CH516">
        <v>92.0</v>
      </c>
      <c s="64" r="CI516">
        <v>680.0</v>
      </c>
      <c s="64" r="CJ516">
        <v>40.0</v>
      </c>
      <c s="64" r="CK516">
        <v>56.0</v>
      </c>
      <c s="64" r="CL516">
        <v>40.0</v>
      </c>
      <c s="64" r="CM516">
        <v>136.0</v>
      </c>
      <c s="64" r="CN516">
        <v>156.0</v>
      </c>
      <c s="64" r="CO516">
        <v>184.0</v>
      </c>
      <c s="64" r="CP516">
        <v>8.0</v>
      </c>
      <c s="64" r="CQ516">
        <v>60.0</v>
      </c>
      <c s="64" r="CR516">
        <v>620.0</v>
      </c>
      <c s="64" r="CS516">
        <v>4.0</v>
      </c>
      <c s="64" r="CT516">
        <v>24.0</v>
      </c>
      <c s="64" r="CU516">
        <v>12.0</v>
      </c>
      <c s="64" r="CV516">
        <v>32.0</v>
      </c>
      <c s="64" r="CW516">
        <v>32.0</v>
      </c>
      <c s="64" r="CX516">
        <v>32.0</v>
      </c>
      <c s="64" r="CY516">
        <v>468.0</v>
      </c>
      <c s="64" r="CZ516">
        <v>16.0</v>
      </c>
    </row>
    <row customHeight="1" r="517" ht="15.0">
      <c t="s" s="62" r="A517">
        <v>5140</v>
      </c>
      <c t="s" s="62" r="B517">
        <v>5141</v>
      </c>
      <c t="s" s="62" r="C517">
        <v>5142</v>
      </c>
      <c t="s" s="62" r="D517">
        <v>5143</v>
      </c>
      <c t="s" s="62" r="E517">
        <v>5144</v>
      </c>
      <c t="s" s="62" r="F517">
        <v>5145</v>
      </c>
      <c t="s" s="63" r="G517">
        <v>5146</v>
      </c>
      <c t="s" s="62" r="H517">
        <v>5147</v>
      </c>
      <c s="64" r="I517">
        <v>266.0</v>
      </c>
      <c s="64" r="J517">
        <v>254.0</v>
      </c>
      <c s="64" r="K517">
        <v>201.0</v>
      </c>
      <c s="64" r="L517">
        <v>166.0</v>
      </c>
      <c s="64" r="M517">
        <v>101.0</v>
      </c>
      <c s="64" r="N517">
        <v>94.0</v>
      </c>
      <c s="64" r="O517">
        <v>1.45</v>
      </c>
      <c s="64" r="P517">
        <v>45.015385</v>
      </c>
      <c s="64" r="Q517">
        <v>42.969231</v>
      </c>
      <c s="64" r="R517">
        <v>53.2</v>
      </c>
      <c s="64" r="S517">
        <v>59.338462</v>
      </c>
      <c s="64" r="T517">
        <v>52.176923</v>
      </c>
      <c s="64" r="U517">
        <v>13.3</v>
      </c>
      <c s="64" r="V517">
        <v>53.0</v>
      </c>
      <c s="64" r="W517">
        <v>43.0</v>
      </c>
      <c s="64" r="X517">
        <v>64.0</v>
      </c>
      <c s="64" r="Y517">
        <v>59.0</v>
      </c>
      <c s="64" r="Z517">
        <v>23.0</v>
      </c>
      <c s="64" r="AA517">
        <v>12.0</v>
      </c>
      <c s="64" r="AB517">
        <v>141.184615</v>
      </c>
      <c s="64" r="AC517">
        <v>27.6230769999999</v>
      </c>
      <c s="64" r="AD517">
        <v>30.692308</v>
      </c>
      <c s="64" r="AE517">
        <v>23.5307689999999</v>
      </c>
      <c s="64" r="AF517">
        <v>25.576923</v>
      </c>
      <c s="64" r="AG517">
        <v>28.6461539999999</v>
      </c>
      <c s="64" r="AH517">
        <v>5.11538499999999</v>
      </c>
      <c s="64" r="AI517">
        <v>0.0</v>
      </c>
      <c s="64" r="AJ517">
        <v>47.0615379999999</v>
      </c>
      <c s="64" r="AK517">
        <v>74.6846149999999</v>
      </c>
      <c s="64" r="AL517">
        <v>19.438462</v>
      </c>
      <c s="64" r="AM517">
        <v>124.815385</v>
      </c>
      <c s="64" r="AN517">
        <v>17.392308</v>
      </c>
      <c s="64" r="AO517">
        <v>12.276923</v>
      </c>
      <c s="64" r="AP517">
        <v>29.669231</v>
      </c>
      <c s="64" r="AQ517">
        <v>33.761538</v>
      </c>
      <c s="64" r="AR517">
        <v>23.5307689999999</v>
      </c>
      <c s="64" r="AS517">
        <v>7.161538</v>
      </c>
      <c s="64" r="AT517">
        <v>1.023077</v>
      </c>
      <c s="64" r="AU517">
        <v>21.484615</v>
      </c>
      <c s="64" r="AV517">
        <v>77.7538459999999</v>
      </c>
      <c s="64" r="AW517">
        <v>25.576923</v>
      </c>
      <c s="64" r="AX517">
        <v>245.538462</v>
      </c>
      <c s="64" r="AY517">
        <v>12.276923</v>
      </c>
      <c s="64" r="AZ517">
        <v>4.092308</v>
      </c>
      <c s="64" r="BA517">
        <v>8.184615</v>
      </c>
      <c s="64" r="BB517">
        <v>32.7384619999999</v>
      </c>
      <c s="64" r="BC517">
        <v>53.2</v>
      </c>
      <c s="64" r="BD517">
        <v>40.9230769999999</v>
      </c>
      <c s="64" r="BE517">
        <v>65.4769229999999</v>
      </c>
      <c s="64" r="BF517">
        <v>28.6461539999999</v>
      </c>
      <c s="64" r="BG517">
        <v>200.0</v>
      </c>
      <c s="64" r="BH517">
        <v>139.138462</v>
      </c>
      <c s="64" r="BI517">
        <v>12.276923</v>
      </c>
      <c s="64" r="BJ517">
        <v>4.092308</v>
      </c>
      <c s="64" r="BK517">
        <v>0.0</v>
      </c>
      <c s="64" r="BL517">
        <v>12.276923</v>
      </c>
      <c s="64" r="BM517">
        <v>20.461538</v>
      </c>
      <c s="64" r="BN517">
        <v>28.6461539999999</v>
      </c>
      <c s="64" r="BO517">
        <v>36.8307689999999</v>
      </c>
      <c s="64" r="BP517">
        <v>24.553846</v>
      </c>
      <c s="64" r="BQ517">
        <v>106.4</v>
      </c>
      <c s="64" r="BR517">
        <v>0.0</v>
      </c>
      <c s="64" r="BS517">
        <v>0.0</v>
      </c>
      <c s="64" r="BT517">
        <v>8.184615</v>
      </c>
      <c s="64" r="BU517">
        <v>20.461538</v>
      </c>
      <c s="64" r="BV517">
        <v>32.7384619999999</v>
      </c>
      <c s="64" r="BW517">
        <v>12.276923</v>
      </c>
      <c s="64" r="BX517">
        <v>28.6461539999999</v>
      </c>
      <c s="64" r="BY517">
        <v>4.092308</v>
      </c>
      <c s="64" r="BZ517">
        <v>45.015385</v>
      </c>
      <c s="64" r="CA517">
        <v>4.092308</v>
      </c>
      <c s="64" r="CB517">
        <v>0.0</v>
      </c>
      <c s="64" r="CC517">
        <v>0.0</v>
      </c>
      <c s="64" r="CD517">
        <v>0.0</v>
      </c>
      <c s="64" r="CE517">
        <v>0.0</v>
      </c>
      <c s="64" r="CF517">
        <v>12.276923</v>
      </c>
      <c s="64" r="CG517">
        <v>0.0</v>
      </c>
      <c s="64" r="CH517">
        <v>28.6461539999999</v>
      </c>
      <c s="64" r="CI517">
        <v>118.676923</v>
      </c>
      <c s="64" r="CJ517">
        <v>4.092308</v>
      </c>
      <c s="64" r="CK517">
        <v>4.092308</v>
      </c>
      <c s="64" r="CL517">
        <v>8.184615</v>
      </c>
      <c s="64" r="CM517">
        <v>28.6461539999999</v>
      </c>
      <c s="64" r="CN517">
        <v>45.015385</v>
      </c>
      <c s="64" r="CO517">
        <v>28.6461539999999</v>
      </c>
      <c s="64" r="CP517">
        <v>0.0</v>
      </c>
      <c s="64" r="CQ517">
        <v>0.0</v>
      </c>
      <c s="64" r="CR517">
        <v>81.8461539999999</v>
      </c>
      <c s="64" r="CS517">
        <v>4.092308</v>
      </c>
      <c s="64" r="CT517">
        <v>0.0</v>
      </c>
      <c s="64" r="CU517">
        <v>0.0</v>
      </c>
      <c s="64" r="CV517">
        <v>4.092308</v>
      </c>
      <c s="64" r="CW517">
        <v>8.184615</v>
      </c>
      <c s="64" r="CX517">
        <v>0.0</v>
      </c>
      <c s="64" r="CY517">
        <v>65.4769229999999</v>
      </c>
      <c s="64" r="CZ517">
        <v>0.0</v>
      </c>
    </row>
    <row customHeight="1" r="518" ht="15.0">
      <c t="s" s="62" r="A518">
        <v>5148</v>
      </c>
      <c t="s" s="62" r="B518">
        <v>5149</v>
      </c>
      <c t="s" s="62" r="C518">
        <v>5150</v>
      </c>
      <c t="s" s="62" r="D518">
        <v>5151</v>
      </c>
      <c t="s" s="62" r="E518">
        <v>5152</v>
      </c>
      <c t="s" s="62" r="F518">
        <v>5153</v>
      </c>
      <c t="s" s="63" r="G518">
        <v>5154</v>
      </c>
      <c t="s" s="62" r="H518">
        <v>5155</v>
      </c>
      <c s="64" r="I518">
        <v>1301.0</v>
      </c>
      <c s="64" r="J518">
        <v>1294.0</v>
      </c>
      <c s="64" r="K518">
        <v>1261.0</v>
      </c>
      <c s="64" r="L518">
        <v>1233.0</v>
      </c>
      <c s="64" r="M518">
        <v>972.0</v>
      </c>
      <c s="64" r="N518">
        <v>978.0</v>
      </c>
      <c s="64" r="O518">
        <v>10.51</v>
      </c>
      <c s="64" r="P518">
        <v>255.806875999999</v>
      </c>
      <c s="64" r="Q518">
        <v>195.851777</v>
      </c>
      <c s="64" r="R518">
        <v>276.786411999999</v>
      </c>
      <c s="64" r="S518">
        <v>314.756695999999</v>
      </c>
      <c s="64" r="T518">
        <v>166.869403</v>
      </c>
      <c s="64" r="U518">
        <v>90.928836</v>
      </c>
      <c s="64" r="V518">
        <v>259.0</v>
      </c>
      <c s="64" r="W518">
        <v>257.0</v>
      </c>
      <c s="64" r="X518">
        <v>301.0</v>
      </c>
      <c s="64" r="Y518">
        <v>230.0</v>
      </c>
      <c s="64" r="Z518">
        <v>159.0</v>
      </c>
      <c s="64" r="AA518">
        <v>88.0</v>
      </c>
      <c s="64" r="AB518">
        <v>647.503356</v>
      </c>
      <c s="64" r="AC518">
        <v>139.89658</v>
      </c>
      <c s="64" r="AD518">
        <v>87.933203</v>
      </c>
      <c s="64" r="AE518">
        <v>135.894656</v>
      </c>
      <c s="64" r="AF518">
        <v>162.873540999999</v>
      </c>
      <c s="64" r="AG518">
        <v>83.9343109999999</v>
      </c>
      <c s="64" r="AH518">
        <v>35.9718469999999</v>
      </c>
      <c s="64" r="AI518">
        <v>0.999218</v>
      </c>
      <c s="64" r="AJ518">
        <v>170.872336999999</v>
      </c>
      <c s="64" r="AK518">
        <v>391.697491</v>
      </c>
      <c s="64" r="AL518">
        <v>84.9335279999999</v>
      </c>
      <c s="64" r="AM518">
        <v>653.496643999999</v>
      </c>
      <c s="64" r="AN518">
        <v>115.910296</v>
      </c>
      <c s="64" r="AO518">
        <v>107.918572999999</v>
      </c>
      <c s="64" r="AP518">
        <v>140.891755999999</v>
      </c>
      <c s="64" r="AQ518">
        <v>151.883153999999</v>
      </c>
      <c s="64" r="AR518">
        <v>82.9350929999999</v>
      </c>
      <c s="64" r="AS518">
        <v>48.9616809999999</v>
      </c>
      <c s="64" r="AT518">
        <v>4.99608999999999</v>
      </c>
      <c s="64" r="AU518">
        <v>156.878233999999</v>
      </c>
      <c s="64" r="AV518">
        <v>399.694266</v>
      </c>
      <c s="64" r="AW518">
        <v>96.9241439999999</v>
      </c>
      <c s="64" r="AX518">
        <v>1027.200127</v>
      </c>
      <c s="64" r="AY518">
        <v>39.968719</v>
      </c>
      <c s="64" r="AZ518">
        <v>39.968719</v>
      </c>
      <c s="64" r="BA518">
        <v>39.968719</v>
      </c>
      <c s="64" r="BB518">
        <v>143.887389</v>
      </c>
      <c s="64" r="BC518">
        <v>183.856109</v>
      </c>
      <c s="64" r="BD518">
        <v>179.859237</v>
      </c>
      <c s="64" r="BE518">
        <v>239.812316</v>
      </c>
      <c s="64" r="BF518">
        <v>159.878919</v>
      </c>
      <c s="64" r="BG518">
        <v>992.0</v>
      </c>
      <c s="64" r="BH518">
        <v>511.599606999999</v>
      </c>
      <c s="64" r="BI518">
        <v>23.9812319999999</v>
      </c>
      <c s="64" r="BJ518">
        <v>39.968719</v>
      </c>
      <c s="64" r="BK518">
        <v>31.974975</v>
      </c>
      <c s="64" r="BL518">
        <v>67.9468229999999</v>
      </c>
      <c s="64" r="BM518">
        <v>27.9781039999999</v>
      </c>
      <c s="64" r="BN518">
        <v>123.90303</v>
      </c>
      <c s="64" r="BO518">
        <v>127.899902</v>
      </c>
      <c s="64" r="BP518">
        <v>67.9468229999999</v>
      </c>
      <c s="64" r="BQ518">
        <v>515.600519999999</v>
      </c>
      <c s="64" r="BR518">
        <v>15.987488</v>
      </c>
      <c s="64" r="BS518">
        <v>0.0</v>
      </c>
      <c s="64" r="BT518">
        <v>7.993744</v>
      </c>
      <c s="64" r="BU518">
        <v>75.940567</v>
      </c>
      <c s="64" r="BV518">
        <v>155.878005</v>
      </c>
      <c s="64" r="BW518">
        <v>55.9562069999999</v>
      </c>
      <c s="64" r="BX518">
        <v>111.912414</v>
      </c>
      <c s="64" r="BY518">
        <v>91.932096</v>
      </c>
      <c s="64" r="BZ518">
        <v>103.922712</v>
      </c>
      <c s="64" r="CA518">
        <v>0.0</v>
      </c>
      <c s="64" r="CB518">
        <v>0.0</v>
      </c>
      <c s="64" r="CC518">
        <v>0.0</v>
      </c>
      <c s="64" r="CD518">
        <v>3.996872</v>
      </c>
      <c s="64" r="CE518">
        <v>7.993744</v>
      </c>
      <c s="64" r="CF518">
        <v>15.987488</v>
      </c>
      <c s="64" r="CG518">
        <v>0.0</v>
      </c>
      <c s="64" r="CH518">
        <v>75.944608</v>
      </c>
      <c s="64" r="CI518">
        <v>535.580837999999</v>
      </c>
      <c s="64" r="CJ518">
        <v>23.9812319999999</v>
      </c>
      <c s="64" r="CK518">
        <v>35.9718469999999</v>
      </c>
      <c s="64" r="CL518">
        <v>31.974975</v>
      </c>
      <c s="64" r="CM518">
        <v>119.906158</v>
      </c>
      <c s="64" r="CN518">
        <v>139.890517999999</v>
      </c>
      <c s="64" r="CO518">
        <v>139.890517999999</v>
      </c>
      <c s="64" r="CP518">
        <v>3.996872</v>
      </c>
      <c s="64" r="CQ518">
        <v>39.968719</v>
      </c>
      <c s="64" r="CR518">
        <v>387.696576999999</v>
      </c>
      <c s="64" r="CS518">
        <v>15.987488</v>
      </c>
      <c s="64" r="CT518">
        <v>3.996872</v>
      </c>
      <c s="64" r="CU518">
        <v>7.993744</v>
      </c>
      <c s="64" r="CV518">
        <v>19.9843599999999</v>
      </c>
      <c s="64" r="CW518">
        <v>35.9718469999999</v>
      </c>
      <c s="64" r="CX518">
        <v>23.9812319999999</v>
      </c>
      <c s="64" r="CY518">
        <v>235.815444</v>
      </c>
      <c s="64" r="CZ518">
        <v>43.965591</v>
      </c>
    </row>
    <row customHeight="1" r="519" ht="15.0">
      <c t="s" s="62" r="A519">
        <v>5156</v>
      </c>
      <c t="s" s="62" r="B519">
        <v>5157</v>
      </c>
      <c t="s" s="62" r="C519">
        <v>5158</v>
      </c>
      <c t="s" s="62" r="D519">
        <v>5159</v>
      </c>
      <c t="s" s="62" r="E519">
        <v>5160</v>
      </c>
      <c t="s" s="62" r="F519">
        <v>5161</v>
      </c>
      <c t="s" s="63" r="G519">
        <v>5162</v>
      </c>
      <c t="s" s="62" r="H519">
        <v>5163</v>
      </c>
      <c s="64" r="I519">
        <v>144.0</v>
      </c>
      <c s="64" r="J519">
        <v>131.0</v>
      </c>
      <c s="64" r="K519">
        <v>133.0</v>
      </c>
      <c s="64" r="L519">
        <v>140.0</v>
      </c>
      <c s="64" r="M519">
        <v>141.0</v>
      </c>
      <c s="64" r="N519">
        <v>141.0</v>
      </c>
      <c s="64" r="O519">
        <v>7.22</v>
      </c>
      <c s="64" r="P519">
        <v>26.277372</v>
      </c>
      <c s="64" r="Q519">
        <v>11.562044</v>
      </c>
      <c s="64" r="R519">
        <v>30.481752</v>
      </c>
      <c s="64" r="S519">
        <v>31.532847</v>
      </c>
      <c s="64" r="T519">
        <v>29.430657</v>
      </c>
      <c s="64" r="U519">
        <v>14.715328</v>
      </c>
      <c s="64" r="V519">
        <v>18.0</v>
      </c>
      <c s="64" r="W519">
        <v>22.0</v>
      </c>
      <c s="64" r="X519">
        <v>29.0</v>
      </c>
      <c s="64" r="Y519">
        <v>29.0</v>
      </c>
      <c s="64" r="Z519">
        <v>17.0</v>
      </c>
      <c s="64" r="AA519">
        <v>16.0</v>
      </c>
      <c s="64" r="AB519">
        <v>71.4744529999999</v>
      </c>
      <c s="64" r="AC519">
        <v>14.715328</v>
      </c>
      <c s="64" r="AD519">
        <v>4.20437999999999</v>
      </c>
      <c s="64" r="AE519">
        <v>13.664234</v>
      </c>
      <c s="64" r="AF519">
        <v>16.817518</v>
      </c>
      <c s="64" r="AG519">
        <v>15.766423</v>
      </c>
      <c s="64" r="AH519">
        <v>5.255474</v>
      </c>
      <c s="64" r="AI519">
        <v>1.05109499999999</v>
      </c>
      <c s="64" r="AJ519">
        <v>16.817518</v>
      </c>
      <c s="64" r="AK519">
        <v>42.043796</v>
      </c>
      <c s="64" r="AL519">
        <v>12.613139</v>
      </c>
      <c s="64" r="AM519">
        <v>72.525547</v>
      </c>
      <c s="64" r="AN519">
        <v>11.562044</v>
      </c>
      <c s="64" r="AO519">
        <v>7.35766399999999</v>
      </c>
      <c s="64" r="AP519">
        <v>16.817518</v>
      </c>
      <c s="64" r="AQ519">
        <v>14.715328</v>
      </c>
      <c s="64" r="AR519">
        <v>13.664234</v>
      </c>
      <c s="64" r="AS519">
        <v>6.30656899999999</v>
      </c>
      <c s="64" r="AT519">
        <v>2.10218999999999</v>
      </c>
      <c s="64" r="AU519">
        <v>16.817518</v>
      </c>
      <c s="64" r="AV519">
        <v>40.9927009999999</v>
      </c>
      <c s="64" r="AW519">
        <v>14.715328</v>
      </c>
      <c s="64" r="AX519">
        <v>109.313869</v>
      </c>
      <c s="64" r="AY519">
        <v>0.0</v>
      </c>
      <c s="64" r="AZ519">
        <v>0.0</v>
      </c>
      <c s="64" r="BA519">
        <v>12.613139</v>
      </c>
      <c s="64" r="BB519">
        <v>4.20437999999999</v>
      </c>
      <c s="64" r="BC519">
        <v>16.817518</v>
      </c>
      <c s="64" r="BD519">
        <v>33.6350359999999</v>
      </c>
      <c s="64" r="BE519">
        <v>33.6350359999999</v>
      </c>
      <c s="64" r="BF519">
        <v>8.40875899999999</v>
      </c>
      <c s="64" r="BG519">
        <v>92.0</v>
      </c>
      <c s="64" r="BH519">
        <v>46.248175</v>
      </c>
      <c s="64" r="BI519">
        <v>0.0</v>
      </c>
      <c s="64" r="BJ519">
        <v>0.0</v>
      </c>
      <c s="64" r="BK519">
        <v>4.20437999999999</v>
      </c>
      <c s="64" r="BL519">
        <v>0.0</v>
      </c>
      <c s="64" r="BM519">
        <v>0.0</v>
      </c>
      <c s="64" r="BN519">
        <v>25.226277</v>
      </c>
      <c s="64" r="BO519">
        <v>16.817518</v>
      </c>
      <c s="64" r="BP519">
        <v>0.0</v>
      </c>
      <c s="64" r="BQ519">
        <v>63.065693</v>
      </c>
      <c s="64" r="BR519">
        <v>0.0</v>
      </c>
      <c s="64" r="BS519">
        <v>0.0</v>
      </c>
      <c s="64" r="BT519">
        <v>8.40875899999999</v>
      </c>
      <c s="64" r="BU519">
        <v>4.20437999999999</v>
      </c>
      <c s="64" r="BV519">
        <v>16.817518</v>
      </c>
      <c s="64" r="BW519">
        <v>8.40875899999999</v>
      </c>
      <c s="64" r="BX519">
        <v>16.817518</v>
      </c>
      <c s="64" r="BY519">
        <v>8.40875899999999</v>
      </c>
      <c s="64" r="BZ519">
        <v>4.20437999999999</v>
      </c>
      <c s="64" r="CA519">
        <v>0.0</v>
      </c>
      <c s="64" r="CB519">
        <v>0.0</v>
      </c>
      <c s="64" r="CC519">
        <v>4.20437999999999</v>
      </c>
      <c s="64" r="CD519">
        <v>0.0</v>
      </c>
      <c s="64" r="CE519">
        <v>0.0</v>
      </c>
      <c s="64" r="CF519">
        <v>0.0</v>
      </c>
      <c s="64" r="CG519">
        <v>0.0</v>
      </c>
      <c s="64" r="CH519">
        <v>0.0</v>
      </c>
      <c s="64" r="CI519">
        <v>63.065693</v>
      </c>
      <c s="64" r="CJ519">
        <v>0.0</v>
      </c>
      <c s="64" r="CK519">
        <v>0.0</v>
      </c>
      <c s="64" r="CL519">
        <v>8.40875899999999</v>
      </c>
      <c s="64" r="CM519">
        <v>4.20437999999999</v>
      </c>
      <c s="64" r="CN519">
        <v>16.817518</v>
      </c>
      <c s="64" r="CO519">
        <v>29.430657</v>
      </c>
      <c s="64" r="CP519">
        <v>0.0</v>
      </c>
      <c s="64" r="CQ519">
        <v>4.20437999999999</v>
      </c>
      <c s="64" r="CR519">
        <v>42.043796</v>
      </c>
      <c s="64" r="CS519">
        <v>0.0</v>
      </c>
      <c s="64" r="CT519">
        <v>0.0</v>
      </c>
      <c s="64" r="CU519">
        <v>0.0</v>
      </c>
      <c s="64" r="CV519">
        <v>0.0</v>
      </c>
      <c s="64" r="CW519">
        <v>0.0</v>
      </c>
      <c s="64" r="CX519">
        <v>4.20437999999999</v>
      </c>
      <c s="64" r="CY519">
        <v>33.6350359999999</v>
      </c>
      <c s="64" r="CZ519">
        <v>4.20437999999999</v>
      </c>
    </row>
    <row customHeight="1" r="520" ht="15.0">
      <c t="s" s="62" r="A520">
        <v>5164</v>
      </c>
      <c t="s" s="62" r="B520">
        <v>5165</v>
      </c>
      <c t="s" s="62" r="C520">
        <v>5166</v>
      </c>
      <c t="s" s="62" r="D520">
        <v>5167</v>
      </c>
      <c t="s" s="62" r="E520">
        <v>5168</v>
      </c>
      <c t="s" s="62" r="F520">
        <v>5169</v>
      </c>
      <c t="s" s="63" r="G520">
        <v>5170</v>
      </c>
      <c t="s" s="62" r="H520">
        <v>5171</v>
      </c>
      <c s="64" r="I520">
        <v>6586.0</v>
      </c>
      <c s="64" r="J520">
        <v>4820.0</v>
      </c>
      <c s="64" r="K520">
        <v>3607.0</v>
      </c>
      <c s="64" r="L520">
        <v>2946.0</v>
      </c>
      <c s="64" r="M520">
        <v>2176.0</v>
      </c>
      <c s="64" r="N520">
        <v>1680.0</v>
      </c>
      <c s="64" r="O520">
        <v>87.08</v>
      </c>
      <c s="64" r="P520">
        <v>1316.0</v>
      </c>
      <c s="64" r="Q520">
        <v>1039.0</v>
      </c>
      <c s="64" r="R520">
        <v>1395.0</v>
      </c>
      <c s="64" r="S520">
        <v>1416.0</v>
      </c>
      <c s="64" r="T520">
        <v>904.0</v>
      </c>
      <c s="64" r="U520">
        <v>516.0</v>
      </c>
      <c s="64" r="V520">
        <v>1013.0</v>
      </c>
      <c s="64" r="W520">
        <v>846.0</v>
      </c>
      <c s="64" r="X520">
        <v>1174.0</v>
      </c>
      <c s="64" r="Y520">
        <v>861.0</v>
      </c>
      <c s="64" r="Z520">
        <v>605.0</v>
      </c>
      <c s="64" r="AA520">
        <v>321.0</v>
      </c>
      <c s="64" r="AB520">
        <v>3208.0</v>
      </c>
      <c s="64" r="AC520">
        <v>667.0</v>
      </c>
      <c s="64" r="AD520">
        <v>541.0</v>
      </c>
      <c s="64" r="AE520">
        <v>662.0</v>
      </c>
      <c s="64" r="AF520">
        <v>701.0</v>
      </c>
      <c s="64" r="AG520">
        <v>446.0</v>
      </c>
      <c s="64" r="AH520">
        <v>180.0</v>
      </c>
      <c s="64" r="AI520">
        <v>11.0</v>
      </c>
      <c s="64" r="AJ520">
        <v>905.0</v>
      </c>
      <c s="64" r="AK520">
        <v>1891.0</v>
      </c>
      <c s="64" r="AL520">
        <v>412.0</v>
      </c>
      <c s="64" r="AM520">
        <v>3378.0</v>
      </c>
      <c s="64" r="AN520">
        <v>649.0</v>
      </c>
      <c s="64" r="AO520">
        <v>498.0</v>
      </c>
      <c s="64" r="AP520">
        <v>733.0</v>
      </c>
      <c s="64" r="AQ520">
        <v>715.0</v>
      </c>
      <c s="64" r="AR520">
        <v>458.0</v>
      </c>
      <c s="64" r="AS520">
        <v>274.0</v>
      </c>
      <c s="64" r="AT520">
        <v>51.0</v>
      </c>
      <c s="64" r="AU520">
        <v>850.0</v>
      </c>
      <c s="64" r="AV520">
        <v>1959.0</v>
      </c>
      <c s="64" r="AW520">
        <v>569.0</v>
      </c>
      <c s="64" r="AX520">
        <v>5272.0</v>
      </c>
      <c s="64" r="AY520">
        <v>40.0</v>
      </c>
      <c s="64" r="AZ520">
        <v>220.0</v>
      </c>
      <c s="64" r="BA520">
        <v>336.0</v>
      </c>
      <c s="64" r="BB520">
        <v>836.0</v>
      </c>
      <c s="64" r="BC520">
        <v>1120.0</v>
      </c>
      <c s="64" r="BD520">
        <v>656.0</v>
      </c>
      <c s="64" r="BE520">
        <v>1332.0</v>
      </c>
      <c s="64" r="BF520">
        <v>732.0</v>
      </c>
      <c s="64" r="BG520">
        <v>3780.0</v>
      </c>
      <c s="64" r="BH520">
        <v>2580.0</v>
      </c>
      <c s="64" r="BI520">
        <v>32.0</v>
      </c>
      <c s="64" r="BJ520">
        <v>168.0</v>
      </c>
      <c s="64" r="BK520">
        <v>244.0</v>
      </c>
      <c s="64" r="BL520">
        <v>384.0</v>
      </c>
      <c s="64" r="BM520">
        <v>256.0</v>
      </c>
      <c s="64" r="BN520">
        <v>584.0</v>
      </c>
      <c s="64" r="BO520">
        <v>632.0</v>
      </c>
      <c s="64" r="BP520">
        <v>280.0</v>
      </c>
      <c s="64" r="BQ520">
        <v>2692.0</v>
      </c>
      <c s="64" r="BR520">
        <v>8.0</v>
      </c>
      <c s="64" r="BS520">
        <v>52.0</v>
      </c>
      <c s="64" r="BT520">
        <v>92.0</v>
      </c>
      <c s="64" r="BU520">
        <v>452.0</v>
      </c>
      <c s="64" r="BV520">
        <v>864.0</v>
      </c>
      <c s="64" r="BW520">
        <v>72.0</v>
      </c>
      <c s="64" r="BX520">
        <v>700.0</v>
      </c>
      <c s="64" r="BY520">
        <v>452.0</v>
      </c>
      <c s="64" r="BZ520">
        <v>756.0</v>
      </c>
      <c s="64" r="CA520">
        <v>0.0</v>
      </c>
      <c s="64" r="CB520">
        <v>20.0</v>
      </c>
      <c s="64" r="CC520">
        <v>8.0</v>
      </c>
      <c s="64" r="CD520">
        <v>28.0</v>
      </c>
      <c s="64" r="CE520">
        <v>168.0</v>
      </c>
      <c s="64" r="CF520">
        <v>112.0</v>
      </c>
      <c s="64" r="CG520">
        <v>0.0</v>
      </c>
      <c s="64" r="CH520">
        <v>420.0</v>
      </c>
      <c s="64" r="CI520">
        <v>2792.0</v>
      </c>
      <c s="64" r="CJ520">
        <v>36.0</v>
      </c>
      <c s="64" r="CK520">
        <v>184.0</v>
      </c>
      <c s="64" r="CL520">
        <v>300.0</v>
      </c>
      <c s="64" r="CM520">
        <v>728.0</v>
      </c>
      <c s="64" r="CN520">
        <v>856.0</v>
      </c>
      <c s="64" r="CO520">
        <v>488.0</v>
      </c>
      <c s="64" r="CP520">
        <v>24.0</v>
      </c>
      <c s="64" r="CQ520">
        <v>176.0</v>
      </c>
      <c s="64" r="CR520">
        <v>1724.0</v>
      </c>
      <c s="64" r="CS520">
        <v>4.0</v>
      </c>
      <c s="64" r="CT520">
        <v>16.0</v>
      </c>
      <c s="64" r="CU520">
        <v>28.0</v>
      </c>
      <c s="64" r="CV520">
        <v>80.0</v>
      </c>
      <c s="64" r="CW520">
        <v>96.0</v>
      </c>
      <c s="64" r="CX520">
        <v>56.0</v>
      </c>
      <c s="64" r="CY520">
        <v>1308.0</v>
      </c>
      <c s="64" r="CZ520">
        <v>136.0</v>
      </c>
    </row>
    <row customHeight="1" r="521" ht="15.0">
      <c t="s" s="62" r="A521">
        <v>5172</v>
      </c>
      <c t="s" s="62" r="B521">
        <v>5173</v>
      </c>
      <c t="s" s="62" r="C521">
        <v>5174</v>
      </c>
      <c t="s" s="62" r="D521">
        <v>5175</v>
      </c>
      <c t="s" s="62" r="E521">
        <v>5176</v>
      </c>
      <c t="s" s="62" r="F521">
        <v>5177</v>
      </c>
      <c t="s" s="63" r="G521">
        <v>5178</v>
      </c>
      <c t="s" s="62" r="H521">
        <v>5179</v>
      </c>
      <c s="64" r="I521">
        <v>524.0</v>
      </c>
      <c s="64" r="J521">
        <v>498.0</v>
      </c>
      <c s="64" r="K521">
        <v>431.0</v>
      </c>
      <c s="64" r="L521">
        <v>467.0</v>
      </c>
      <c s="64" r="M521">
        <v>403.0</v>
      </c>
      <c s="64" r="N521">
        <v>344.0</v>
      </c>
      <c s="64" r="O521">
        <v>71.83</v>
      </c>
      <c s="64" r="P521">
        <v>88.0</v>
      </c>
      <c s="64" r="Q521">
        <v>81.0</v>
      </c>
      <c s="64" r="R521">
        <v>124.0</v>
      </c>
      <c s="64" r="S521">
        <v>119.0</v>
      </c>
      <c s="64" r="T521">
        <v>73.0</v>
      </c>
      <c s="64" r="U521">
        <v>39.0</v>
      </c>
      <c s="64" r="V521">
        <v>95.0</v>
      </c>
      <c s="64" r="W521">
        <v>86.0</v>
      </c>
      <c s="64" r="X521">
        <v>122.0</v>
      </c>
      <c s="64" r="Y521">
        <v>99.0</v>
      </c>
      <c s="64" r="Z521">
        <v>67.0</v>
      </c>
      <c s="64" r="AA521">
        <v>29.0</v>
      </c>
      <c s="64" r="AB521">
        <v>272.0</v>
      </c>
      <c s="64" r="AC521">
        <v>47.0</v>
      </c>
      <c s="64" r="AD521">
        <v>42.0</v>
      </c>
      <c s="64" r="AE521">
        <v>60.0</v>
      </c>
      <c s="64" r="AF521">
        <v>62.0</v>
      </c>
      <c s="64" r="AG521">
        <v>43.0</v>
      </c>
      <c s="64" r="AH521">
        <v>17.0</v>
      </c>
      <c s="64" r="AI521">
        <v>1.0</v>
      </c>
      <c s="64" r="AJ521">
        <v>66.0</v>
      </c>
      <c s="64" r="AK521">
        <v>168.0</v>
      </c>
      <c s="64" r="AL521">
        <v>38.0</v>
      </c>
      <c s="64" r="AM521">
        <v>252.0</v>
      </c>
      <c s="64" r="AN521">
        <v>41.0</v>
      </c>
      <c s="64" r="AO521">
        <v>39.0</v>
      </c>
      <c s="64" r="AP521">
        <v>64.0</v>
      </c>
      <c s="64" r="AQ521">
        <v>57.0</v>
      </c>
      <c s="64" r="AR521">
        <v>30.0</v>
      </c>
      <c s="64" r="AS521">
        <v>19.0</v>
      </c>
      <c s="64" r="AT521">
        <v>2.0</v>
      </c>
      <c s="64" r="AU521">
        <v>53.0</v>
      </c>
      <c s="64" r="AV521">
        <v>160.0</v>
      </c>
      <c s="64" r="AW521">
        <v>39.0</v>
      </c>
      <c s="64" r="AX521">
        <v>420.0</v>
      </c>
      <c s="64" r="AY521">
        <v>4.0</v>
      </c>
      <c s="64" r="AZ521">
        <v>52.0</v>
      </c>
      <c s="64" r="BA521">
        <v>16.0</v>
      </c>
      <c s="64" r="BB521">
        <v>56.0</v>
      </c>
      <c s="64" r="BC521">
        <v>88.0</v>
      </c>
      <c s="64" r="BD521">
        <v>60.0</v>
      </c>
      <c s="64" r="BE521">
        <v>80.0</v>
      </c>
      <c s="64" r="BF521">
        <v>64.0</v>
      </c>
      <c s="64" r="BG521">
        <v>416.0</v>
      </c>
      <c s="64" r="BH521">
        <v>208.0</v>
      </c>
      <c s="64" r="BI521">
        <v>4.0</v>
      </c>
      <c s="64" r="BJ521">
        <v>36.0</v>
      </c>
      <c s="64" r="BK521">
        <v>8.0</v>
      </c>
      <c s="64" r="BL521">
        <v>20.0</v>
      </c>
      <c s="64" r="BM521">
        <v>20.0</v>
      </c>
      <c s="64" r="BN521">
        <v>52.0</v>
      </c>
      <c s="64" r="BO521">
        <v>44.0</v>
      </c>
      <c s="64" r="BP521">
        <v>24.0</v>
      </c>
      <c s="64" r="BQ521">
        <v>212.0</v>
      </c>
      <c s="64" r="BR521">
        <v>0.0</v>
      </c>
      <c s="64" r="BS521">
        <v>16.0</v>
      </c>
      <c s="64" r="BT521">
        <v>8.0</v>
      </c>
      <c s="64" r="BU521">
        <v>36.0</v>
      </c>
      <c s="64" r="BV521">
        <v>68.0</v>
      </c>
      <c s="64" r="BW521">
        <v>8.0</v>
      </c>
      <c s="64" r="BX521">
        <v>36.0</v>
      </c>
      <c s="64" r="BY521">
        <v>40.0</v>
      </c>
      <c s="64" r="BZ521">
        <v>32.0</v>
      </c>
      <c s="64" r="CA521">
        <v>0.0</v>
      </c>
      <c s="64" r="CB521">
        <v>0.0</v>
      </c>
      <c s="64" r="CC521">
        <v>0.0</v>
      </c>
      <c s="64" r="CD521">
        <v>4.0</v>
      </c>
      <c s="64" r="CE521">
        <v>4.0</v>
      </c>
      <c s="64" r="CF521">
        <v>8.0</v>
      </c>
      <c s="64" r="CG521">
        <v>0.0</v>
      </c>
      <c s="64" r="CH521">
        <v>16.0</v>
      </c>
      <c s="64" r="CI521">
        <v>232.0</v>
      </c>
      <c s="64" r="CJ521">
        <v>4.0</v>
      </c>
      <c s="64" r="CK521">
        <v>48.0</v>
      </c>
      <c s="64" r="CL521">
        <v>8.0</v>
      </c>
      <c s="64" r="CM521">
        <v>44.0</v>
      </c>
      <c s="64" r="CN521">
        <v>64.0</v>
      </c>
      <c s="64" r="CO521">
        <v>40.0</v>
      </c>
      <c s="64" r="CP521">
        <v>0.0</v>
      </c>
      <c s="64" r="CQ521">
        <v>24.0</v>
      </c>
      <c s="64" r="CR521">
        <v>156.0</v>
      </c>
      <c s="64" r="CS521">
        <v>0.0</v>
      </c>
      <c s="64" r="CT521">
        <v>4.0</v>
      </c>
      <c s="64" r="CU521">
        <v>8.0</v>
      </c>
      <c s="64" r="CV521">
        <v>8.0</v>
      </c>
      <c s="64" r="CW521">
        <v>20.0</v>
      </c>
      <c s="64" r="CX521">
        <v>12.0</v>
      </c>
      <c s="64" r="CY521">
        <v>80.0</v>
      </c>
      <c s="64" r="CZ521">
        <v>24.0</v>
      </c>
    </row>
    <row customHeight="1" r="522" ht="15.0">
      <c t="s" s="62" r="A522">
        <v>5180</v>
      </c>
      <c t="s" s="62" r="B522">
        <v>5181</v>
      </c>
      <c t="s" s="62" r="C522">
        <v>5182</v>
      </c>
      <c t="s" s="62" r="D522">
        <v>5183</v>
      </c>
      <c t="s" s="62" r="E522">
        <v>5184</v>
      </c>
      <c t="s" s="62" r="F522">
        <v>5185</v>
      </c>
      <c t="s" s="63" r="G522">
        <v>5186</v>
      </c>
      <c t="s" s="62" r="H522">
        <v>5187</v>
      </c>
      <c s="64" r="I522">
        <v>24591.0</v>
      </c>
      <c s="64" r="J522">
        <v>22976.0</v>
      </c>
      <c s="64" r="K522">
        <v>20331.0</v>
      </c>
      <c s="64" r="L522">
        <v>18038.0</v>
      </c>
      <c s="64" r="M522">
        <v>15831.0</v>
      </c>
      <c s="64" r="N522">
        <v>15064.0</v>
      </c>
      <c s="64" r="O522">
        <v>180.2</v>
      </c>
      <c s="64" r="P522">
        <v>3682.11523799999</v>
      </c>
      <c s="64" r="Q522">
        <v>3361.541184</v>
      </c>
      <c s="64" r="R522">
        <v>4370.506757</v>
      </c>
      <c s="64" r="S522">
        <v>5254.947191</v>
      </c>
      <c s="64" r="T522">
        <v>4797.539851</v>
      </c>
      <c s="64" r="U522">
        <v>3124.349779</v>
      </c>
      <c s="64" r="V522">
        <v>3974.0</v>
      </c>
      <c s="64" r="W522">
        <v>3900.0</v>
      </c>
      <c s="64" r="X522">
        <v>4835.0</v>
      </c>
      <c s="64" r="Y522">
        <v>4484.0</v>
      </c>
      <c s="64" r="Z522">
        <v>3975.0</v>
      </c>
      <c s="64" r="AA522">
        <v>1808.0</v>
      </c>
      <c s="64" r="AB522">
        <v>11578.6937089999</v>
      </c>
      <c s="64" r="AC522">
        <v>1809.16118699999</v>
      </c>
      <c s="64" r="AD522">
        <v>1733.794762</v>
      </c>
      <c s="64" r="AE522">
        <v>2110.50151099999</v>
      </c>
      <c s="64" r="AF522">
        <v>2488.823276</v>
      </c>
      <c s="64" r="AG522">
        <v>2227.830902</v>
      </c>
      <c s="64" r="AH522">
        <v>1148.391498</v>
      </c>
      <c s="64" r="AI522">
        <v>60.190573</v>
      </c>
      <c s="64" r="AJ522">
        <v>2572.13544099999</v>
      </c>
      <c s="64" r="AK522">
        <v>6543.94654199999</v>
      </c>
      <c s="64" r="AL522">
        <v>2462.611726</v>
      </c>
      <c s="64" r="AM522">
        <v>13012.306291</v>
      </c>
      <c s="64" r="AN522">
        <v>1872.95405099999</v>
      </c>
      <c s="64" r="AO522">
        <v>1627.74642199999</v>
      </c>
      <c s="64" r="AP522">
        <v>2260.00524499999</v>
      </c>
      <c s="64" r="AQ522">
        <v>2766.123915</v>
      </c>
      <c s="64" r="AR522">
        <v>2569.70894899999</v>
      </c>
      <c s="64" r="AS522">
        <v>1700.96346999999</v>
      </c>
      <c s="64" r="AT522">
        <v>214.804238</v>
      </c>
      <c s="64" r="AU522">
        <v>2591.18377</v>
      </c>
      <c s="64" r="AV522">
        <v>7022.42045599999</v>
      </c>
      <c s="64" r="AW522">
        <v>3398.70206499999</v>
      </c>
      <c s="64" r="AX522">
        <v>20910.884801</v>
      </c>
      <c s="64" r="AY522">
        <v>91.2159759999999</v>
      </c>
      <c s="64" r="AZ522">
        <v>974.945378</v>
      </c>
      <c s="64" r="BA522">
        <v>1130.364199</v>
      </c>
      <c s="64" r="BB522">
        <v>2482.963493</v>
      </c>
      <c s="64" r="BC522">
        <v>3901.157919</v>
      </c>
      <c s="64" r="BD522">
        <v>1992.329401</v>
      </c>
      <c s="64" r="BE522">
        <v>7298.640312</v>
      </c>
      <c s="64" r="BF522">
        <v>3039.26812199999</v>
      </c>
      <c s="64" r="BG522">
        <v>19049.0</v>
      </c>
      <c s="64" r="BH522">
        <v>9775.532637</v>
      </c>
      <c s="64" r="BI522">
        <v>73.6128089999999</v>
      </c>
      <c s="64" r="BJ522">
        <v>640.920247</v>
      </c>
      <c s="64" r="BK522">
        <v>741.557898</v>
      </c>
      <c s="64" r="BL522">
        <v>1256.628875</v>
      </c>
      <c s="64" r="BM522">
        <v>1066.04591499999</v>
      </c>
      <c s="64" r="BN522">
        <v>1689.778793</v>
      </c>
      <c s="64" r="BO522">
        <v>3339.14224199999</v>
      </c>
      <c s="64" r="BP522">
        <v>967.845857</v>
      </c>
      <c s="64" r="BQ522">
        <v>11135.352164</v>
      </c>
      <c s="64" r="BR522">
        <v>17.6031669999999</v>
      </c>
      <c s="64" r="BS522">
        <v>334.025130999999</v>
      </c>
      <c s="64" r="BT522">
        <v>388.806301</v>
      </c>
      <c s="64" r="BU522">
        <v>1226.334618</v>
      </c>
      <c s="64" r="BV522">
        <v>2835.112004</v>
      </c>
      <c s="64" r="BW522">
        <v>302.550607</v>
      </c>
      <c s="64" r="BX522">
        <v>3959.49807</v>
      </c>
      <c s="64" r="BY522">
        <v>2071.422265</v>
      </c>
      <c s="64" r="BZ522">
        <v>2467.912362</v>
      </c>
      <c s="64" r="CA522">
        <v>0.0</v>
      </c>
      <c s="64" r="CB522">
        <v>36.557079</v>
      </c>
      <c s="64" r="CC522">
        <v>6.181961</v>
      </c>
      <c s="64" r="CD522">
        <v>133.464942</v>
      </c>
      <c s="64" r="CE522">
        <v>533.12061</v>
      </c>
      <c s="64" r="CF522">
        <v>303.543002</v>
      </c>
      <c s="64" r="CG522">
        <v>0.0</v>
      </c>
      <c s="64" r="CH522">
        <v>1455.044767</v>
      </c>
      <c s="64" r="CI522">
        <v>8785.28900099999</v>
      </c>
      <c s="64" r="CJ522">
        <v>64.5503999999999</v>
      </c>
      <c s="64" r="CK522">
        <v>719.275297</v>
      </c>
      <c s="64" r="CL522">
        <v>803.214397999999</v>
      </c>
      <c s="64" r="CM522">
        <v>1989.386583</v>
      </c>
      <c s="64" r="CN522">
        <v>2906.18639699999</v>
      </c>
      <c s="64" r="CO522">
        <v>1453.643883</v>
      </c>
      <c s="64" r="CP522">
        <v>87.7560629999999</v>
      </c>
      <c s="64" r="CQ522">
        <v>761.275979</v>
      </c>
      <c s="64" r="CR522">
        <v>9657.683438</v>
      </c>
      <c s="64" r="CS522">
        <v>26.665576</v>
      </c>
      <c s="64" r="CT522">
        <v>219.113001</v>
      </c>
      <c s="64" r="CU522">
        <v>320.96784</v>
      </c>
      <c s="64" r="CV522">
        <v>360.111966999999</v>
      </c>
      <c s="64" r="CW522">
        <v>461.850911999999</v>
      </c>
      <c s="64" r="CX522">
        <v>235.142515</v>
      </c>
      <c s="64" r="CY522">
        <v>7210.88424899999</v>
      </c>
      <c s="64" r="CZ522">
        <v>822.947375999999</v>
      </c>
    </row>
    <row customHeight="1" r="523" ht="15.0">
      <c t="s" s="62" r="A523">
        <v>5188</v>
      </c>
      <c t="s" s="62" r="B523">
        <v>5189</v>
      </c>
      <c t="s" s="62" r="C523">
        <v>5190</v>
      </c>
      <c t="s" s="62" r="D523">
        <v>5191</v>
      </c>
      <c t="s" s="62" r="E523">
        <v>5192</v>
      </c>
      <c t="s" s="62" r="F523">
        <v>5193</v>
      </c>
      <c t="s" s="63" r="G523">
        <v>5194</v>
      </c>
      <c t="s" s="62" r="H523">
        <v>5195</v>
      </c>
      <c s="64" r="I523">
        <v>778.0</v>
      </c>
      <c s="64" r="J523">
        <v>667.0</v>
      </c>
      <c s="64" r="K523">
        <v>689.0</v>
      </c>
      <c s="64" r="L523">
        <v>705.0</v>
      </c>
      <c s="64" r="M523">
        <v>485.0</v>
      </c>
      <c s="64" r="N523">
        <v>480.0</v>
      </c>
      <c s="64" r="O523">
        <v>7.15</v>
      </c>
      <c s="64" r="P523">
        <v>177.828571</v>
      </c>
      <c s="64" r="Q523">
        <v>123.590857</v>
      </c>
      <c s="64" r="R523">
        <v>188.498286</v>
      </c>
      <c s="64" r="S523">
        <v>139.595429</v>
      </c>
      <c s="64" r="T523">
        <v>104.029714</v>
      </c>
      <c s="64" r="U523">
        <v>44.457143</v>
      </c>
      <c s="64" r="V523">
        <v>137.0</v>
      </c>
      <c s="64" r="W523">
        <v>120.0</v>
      </c>
      <c s="64" r="X523">
        <v>155.0</v>
      </c>
      <c s="64" r="Y523">
        <v>131.0</v>
      </c>
      <c s="64" r="Z523">
        <v>82.0</v>
      </c>
      <c s="64" r="AA523">
        <v>42.0</v>
      </c>
      <c s="64" r="AB523">
        <v>390.333713999999</v>
      </c>
      <c s="64" r="AC523">
        <v>92.4708569999999</v>
      </c>
      <c s="64" r="AD523">
        <v>66.685714</v>
      </c>
      <c s="64" r="AE523">
        <v>95.1382859999999</v>
      </c>
      <c s="64" r="AF523">
        <v>65.796571</v>
      </c>
      <c s="64" r="AG523">
        <v>48.9028569999999</v>
      </c>
      <c s="64" r="AH523">
        <v>19.561143</v>
      </c>
      <c s="64" r="AI523">
        <v>1.778286</v>
      </c>
      <c s="64" r="AJ523">
        <v>120.034285999999</v>
      </c>
      <c s="64" r="AK523">
        <v>223.174857</v>
      </c>
      <c s="64" r="AL523">
        <v>47.124571</v>
      </c>
      <c s="64" r="AM523">
        <v>387.666286</v>
      </c>
      <c s="64" r="AN523">
        <v>85.357714</v>
      </c>
      <c s="64" r="AO523">
        <v>56.905143</v>
      </c>
      <c s="64" r="AP523">
        <v>93.36</v>
      </c>
      <c s="64" r="AQ523">
        <v>73.7988569999999</v>
      </c>
      <c s="64" r="AR523">
        <v>55.126857</v>
      </c>
      <c s="64" r="AS523">
        <v>21.3394289999999</v>
      </c>
      <c s="64" r="AT523">
        <v>1.778286</v>
      </c>
      <c s="64" r="AU523">
        <v>109.364571</v>
      </c>
      <c s="64" r="AV523">
        <v>229.398856999999</v>
      </c>
      <c s="64" r="AW523">
        <v>48.9028569999999</v>
      </c>
      <c s="64" r="AX523">
        <v>604.617143</v>
      </c>
      <c s="64" r="AY523">
        <v>17.782857</v>
      </c>
      <c s="64" r="AZ523">
        <v>35.565714</v>
      </c>
      <c s="64" r="BA523">
        <v>14.226286</v>
      </c>
      <c s="64" r="BB523">
        <v>81.8011429999999</v>
      </c>
      <c s="64" r="BC523">
        <v>120.923429</v>
      </c>
      <c s="64" r="BD523">
        <v>117.366857</v>
      </c>
      <c s="64" r="BE523">
        <v>110.253714</v>
      </c>
      <c s="64" r="BF523">
        <v>106.697143</v>
      </c>
      <c s="64" r="BG523">
        <v>556.0</v>
      </c>
      <c s="64" r="BH523">
        <v>309.421714</v>
      </c>
      <c s="64" r="BI523">
        <v>14.226286</v>
      </c>
      <c s="64" r="BJ523">
        <v>24.896</v>
      </c>
      <c s="64" r="BK523">
        <v>3.55657099999999</v>
      </c>
      <c s="64" r="BL523">
        <v>39.122286</v>
      </c>
      <c s="64" r="BM523">
        <v>35.565714</v>
      </c>
      <c s="64" r="BN523">
        <v>96.0274289999999</v>
      </c>
      <c s="64" r="BO523">
        <v>56.905143</v>
      </c>
      <c s="64" r="BP523">
        <v>39.122286</v>
      </c>
      <c s="64" r="BQ523">
        <v>295.195428999999</v>
      </c>
      <c s="64" r="BR523">
        <v>3.55657099999999</v>
      </c>
      <c s="64" r="BS523">
        <v>10.669714</v>
      </c>
      <c s="64" r="BT523">
        <v>10.669714</v>
      </c>
      <c s="64" r="BU523">
        <v>42.678857</v>
      </c>
      <c s="64" r="BV523">
        <v>85.357714</v>
      </c>
      <c s="64" r="BW523">
        <v>21.3394289999999</v>
      </c>
      <c s="64" r="BX523">
        <v>53.348571</v>
      </c>
      <c s="64" r="BY523">
        <v>67.5748569999999</v>
      </c>
      <c s="64" r="BZ523">
        <v>92.4708569999999</v>
      </c>
      <c s="64" r="CA523">
        <v>0.0</v>
      </c>
      <c s="64" r="CB523">
        <v>0.0</v>
      </c>
      <c s="64" r="CC523">
        <v>7.113143</v>
      </c>
      <c s="64" r="CD523">
        <v>7.113143</v>
      </c>
      <c s="64" r="CE523">
        <v>10.669714</v>
      </c>
      <c s="64" r="CF523">
        <v>17.782857</v>
      </c>
      <c s="64" r="CG523">
        <v>0.0</v>
      </c>
      <c s="64" r="CH523">
        <v>49.792</v>
      </c>
      <c s="64" r="CI523">
        <v>344.987429</v>
      </c>
      <c s="64" r="CJ523">
        <v>17.782857</v>
      </c>
      <c s="64" r="CK523">
        <v>24.896</v>
      </c>
      <c s="64" r="CL523">
        <v>0.0</v>
      </c>
      <c s="64" r="CM523">
        <v>67.5748569999999</v>
      </c>
      <c s="64" r="CN523">
        <v>96.0274289999999</v>
      </c>
      <c s="64" r="CO523">
        <v>92.4708569999999</v>
      </c>
      <c s="64" r="CP523">
        <v>0.0</v>
      </c>
      <c s="64" r="CQ523">
        <v>46.235429</v>
      </c>
      <c s="64" r="CR523">
        <v>167.158857</v>
      </c>
      <c s="64" r="CS523">
        <v>0.0</v>
      </c>
      <c s="64" r="CT523">
        <v>10.669714</v>
      </c>
      <c s="64" r="CU523">
        <v>7.113143</v>
      </c>
      <c s="64" r="CV523">
        <v>7.113143</v>
      </c>
      <c s="64" r="CW523">
        <v>14.226286</v>
      </c>
      <c s="64" r="CX523">
        <v>7.113143</v>
      </c>
      <c s="64" r="CY523">
        <v>110.253714</v>
      </c>
      <c s="64" r="CZ523">
        <v>10.669714</v>
      </c>
    </row>
    <row customHeight="1" r="524" ht="15.0">
      <c t="s" s="62" r="A524">
        <v>5196</v>
      </c>
      <c t="s" s="62" r="B524">
        <v>5197</v>
      </c>
      <c t="s" s="62" r="C524">
        <v>5198</v>
      </c>
      <c t="s" s="62" r="D524">
        <v>5199</v>
      </c>
      <c t="s" s="62" r="E524">
        <v>5200</v>
      </c>
      <c t="s" s="62" r="F524">
        <v>5201</v>
      </c>
      <c t="s" s="63" r="G524">
        <v>5202</v>
      </c>
      <c t="s" s="62" r="H524">
        <v>5203</v>
      </c>
      <c s="64" r="I524">
        <v>287.0</v>
      </c>
      <c s="64" r="J524">
        <v>296.0</v>
      </c>
      <c s="64" r="K524">
        <v>309.0</v>
      </c>
      <c s="64" r="L524">
        <v>261.0</v>
      </c>
      <c s="64" r="M524">
        <v>219.0</v>
      </c>
      <c s="64" r="N524">
        <v>201.0</v>
      </c>
      <c s="64" r="O524">
        <v>3.97</v>
      </c>
      <c s="64" r="P524">
        <v>45.5709459999999</v>
      </c>
      <c s="64" r="Q524">
        <v>31.9966219999999</v>
      </c>
      <c s="64" r="R524">
        <v>63.993243</v>
      </c>
      <c s="64" r="S524">
        <v>65.932432</v>
      </c>
      <c s="64" r="T524">
        <v>54.297297</v>
      </c>
      <c s="64" r="U524">
        <v>25.2094589999999</v>
      </c>
      <c s="64" r="V524">
        <v>53.0</v>
      </c>
      <c s="64" r="W524">
        <v>54.0</v>
      </c>
      <c s="64" r="X524">
        <v>71.0</v>
      </c>
      <c s="64" r="Y524">
        <v>65.0</v>
      </c>
      <c s="64" r="Z524">
        <v>40.0</v>
      </c>
      <c s="64" r="AA524">
        <v>13.0</v>
      </c>
      <c s="64" r="AB524">
        <v>146.408784</v>
      </c>
      <c s="64" r="AC524">
        <v>24.239865</v>
      </c>
      <c s="64" r="AD524">
        <v>15.513514</v>
      </c>
      <c s="64" r="AE524">
        <v>31.9966219999999</v>
      </c>
      <c s="64" r="AF524">
        <v>34.905405</v>
      </c>
      <c s="64" r="AG524">
        <v>25.2094589999999</v>
      </c>
      <c s="64" r="AH524">
        <v>14.543919</v>
      </c>
      <c s="64" r="AI524">
        <v>0.0</v>
      </c>
      <c s="64" r="AJ524">
        <v>28.118243</v>
      </c>
      <c s="64" r="AK524">
        <v>92.1114859999999</v>
      </c>
      <c s="64" r="AL524">
        <v>26.179054</v>
      </c>
      <c s="64" r="AM524">
        <v>140.591216</v>
      </c>
      <c s="64" r="AN524">
        <v>21.331081</v>
      </c>
      <c s="64" r="AO524">
        <v>16.483108</v>
      </c>
      <c s="64" r="AP524">
        <v>31.9966219999999</v>
      </c>
      <c s="64" r="AQ524">
        <v>31.027027</v>
      </c>
      <c s="64" r="AR524">
        <v>29.087838</v>
      </c>
      <c s="64" r="AS524">
        <v>10.6655409999999</v>
      </c>
      <c s="64" r="AT524">
        <v>0.0</v>
      </c>
      <c s="64" r="AU524">
        <v>27.1486489999999</v>
      </c>
      <c s="64" r="AV524">
        <v>89.202703</v>
      </c>
      <c s="64" r="AW524">
        <v>24.239865</v>
      </c>
      <c s="64" r="AX524">
        <v>232.702703</v>
      </c>
      <c s="64" r="AY524">
        <v>11.635135</v>
      </c>
      <c s="64" r="AZ524">
        <v>15.513514</v>
      </c>
      <c s="64" r="BA524">
        <v>3.878378</v>
      </c>
      <c s="64" r="BB524">
        <v>54.297297</v>
      </c>
      <c s="64" r="BC524">
        <v>34.905405</v>
      </c>
      <c s="64" r="BD524">
        <v>27.1486489999999</v>
      </c>
      <c s="64" r="BE524">
        <v>58.175676</v>
      </c>
      <c s="64" r="BF524">
        <v>27.1486489999999</v>
      </c>
      <c s="64" r="BG524">
        <v>228.0</v>
      </c>
      <c s="64" r="BH524">
        <v>124.108108</v>
      </c>
      <c s="64" r="BI524">
        <v>7.756757</v>
      </c>
      <c s="64" r="BJ524">
        <v>11.635135</v>
      </c>
      <c s="64" r="BK524">
        <v>0.0</v>
      </c>
      <c s="64" r="BL524">
        <v>34.905405</v>
      </c>
      <c s="64" r="BM524">
        <v>3.878378</v>
      </c>
      <c s="64" r="BN524">
        <v>19.3918919999999</v>
      </c>
      <c s="64" r="BO524">
        <v>38.7837839999999</v>
      </c>
      <c s="64" r="BP524">
        <v>7.756757</v>
      </c>
      <c s="64" r="BQ524">
        <v>108.594595</v>
      </c>
      <c s="64" r="BR524">
        <v>3.878378</v>
      </c>
      <c s="64" r="BS524">
        <v>3.878378</v>
      </c>
      <c s="64" r="BT524">
        <v>3.878378</v>
      </c>
      <c s="64" r="BU524">
        <v>19.3918919999999</v>
      </c>
      <c s="64" r="BV524">
        <v>31.027027</v>
      </c>
      <c s="64" r="BW524">
        <v>7.756757</v>
      </c>
      <c s="64" r="BX524">
        <v>19.3918919999999</v>
      </c>
      <c s="64" r="BY524">
        <v>19.3918919999999</v>
      </c>
      <c s="64" r="BZ524">
        <v>19.3918919999999</v>
      </c>
      <c s="64" r="CA524">
        <v>0.0</v>
      </c>
      <c s="64" r="CB524">
        <v>0.0</v>
      </c>
      <c s="64" r="CC524">
        <v>0.0</v>
      </c>
      <c s="64" r="CD524">
        <v>0.0</v>
      </c>
      <c s="64" r="CE524">
        <v>3.878378</v>
      </c>
      <c s="64" r="CF524">
        <v>0.0</v>
      </c>
      <c s="64" r="CG524">
        <v>0.0</v>
      </c>
      <c s="64" r="CH524">
        <v>15.513514</v>
      </c>
      <c s="64" r="CI524">
        <v>116.351350999999</v>
      </c>
      <c s="64" r="CJ524">
        <v>7.756757</v>
      </c>
      <c s="64" r="CK524">
        <v>11.635135</v>
      </c>
      <c s="64" r="CL524">
        <v>3.878378</v>
      </c>
      <c s="64" r="CM524">
        <v>42.662162</v>
      </c>
      <c s="64" r="CN524">
        <v>23.27027</v>
      </c>
      <c s="64" r="CO524">
        <v>23.27027</v>
      </c>
      <c s="64" r="CP524">
        <v>3.878378</v>
      </c>
      <c s="64" r="CQ524">
        <v>0.0</v>
      </c>
      <c s="64" r="CR524">
        <v>96.9594589999999</v>
      </c>
      <c s="64" r="CS524">
        <v>3.878378</v>
      </c>
      <c s="64" r="CT524">
        <v>3.878378</v>
      </c>
      <c s="64" r="CU524">
        <v>0.0</v>
      </c>
      <c s="64" r="CV524">
        <v>11.635135</v>
      </c>
      <c s="64" r="CW524">
        <v>7.756757</v>
      </c>
      <c s="64" r="CX524">
        <v>3.878378</v>
      </c>
      <c s="64" r="CY524">
        <v>54.297297</v>
      </c>
      <c s="64" r="CZ524">
        <v>11.635135</v>
      </c>
    </row>
    <row customHeight="1" r="525" ht="15.0">
      <c t="s" s="62" r="A525">
        <v>5204</v>
      </c>
      <c t="s" s="62" r="B525">
        <v>5205</v>
      </c>
      <c t="s" s="62" r="C525">
        <v>5206</v>
      </c>
      <c t="s" s="62" r="D525">
        <v>5207</v>
      </c>
      <c t="s" s="62" r="E525">
        <v>5208</v>
      </c>
      <c t="s" s="62" r="F525">
        <v>5209</v>
      </c>
      <c t="s" s="63" r="G525">
        <v>5210</v>
      </c>
      <c t="s" s="62" r="H525">
        <v>5211</v>
      </c>
      <c s="64" r="I525">
        <v>490.0</v>
      </c>
      <c s="64" r="J525">
        <v>438.0</v>
      </c>
      <c s="64" r="K525">
        <v>393.0</v>
      </c>
      <c s="64" r="L525">
        <v>339.0</v>
      </c>
      <c s="64" r="M525">
        <v>308.0</v>
      </c>
      <c s="64" r="N525">
        <v>317.0</v>
      </c>
      <c s="64" r="O525">
        <v>9.4</v>
      </c>
      <c s="64" r="P525">
        <v>83.4249109999999</v>
      </c>
      <c s="64" r="Q525">
        <v>69.8441109999999</v>
      </c>
      <c s="64" r="R525">
        <v>98.036349</v>
      </c>
      <c s="64" r="S525">
        <v>118.377257</v>
      </c>
      <c s="64" r="T525">
        <v>73.7243399999999</v>
      </c>
      <c s="64" r="U525">
        <v>46.593032</v>
      </c>
      <c s="64" r="V525">
        <v>66.0</v>
      </c>
      <c s="64" r="W525">
        <v>73.0</v>
      </c>
      <c s="64" r="X525">
        <v>106.0</v>
      </c>
      <c s="64" r="Y525">
        <v>85.0</v>
      </c>
      <c s="64" r="Z525">
        <v>76.0</v>
      </c>
      <c s="64" r="AA525">
        <v>32.0</v>
      </c>
      <c s="64" r="AB525">
        <v>257.156004999999</v>
      </c>
      <c s="64" r="AC525">
        <v>43.6525699999999</v>
      </c>
      <c s="64" r="AD525">
        <v>38.802284</v>
      </c>
      <c s="64" r="AE525">
        <v>49.5032029999999</v>
      </c>
      <c s="64" r="AF525">
        <v>58.2337169999999</v>
      </c>
      <c s="64" r="AG525">
        <v>40.742398</v>
      </c>
      <c s="64" r="AH525">
        <v>24.281718</v>
      </c>
      <c s="64" r="AI525">
        <v>1.94011399999999</v>
      </c>
      <c s="64" r="AJ525">
        <v>55.293255</v>
      </c>
      <c s="64" r="AK525">
        <v>160.120003999999</v>
      </c>
      <c s="64" r="AL525">
        <v>41.7427459999999</v>
      </c>
      <c s="64" r="AM525">
        <v>232.843995</v>
      </c>
      <c s="64" r="AN525">
        <v>39.7723409999999</v>
      </c>
      <c s="64" r="AO525">
        <v>31.041827</v>
      </c>
      <c s="64" r="AP525">
        <v>48.533146</v>
      </c>
      <c s="64" r="AQ525">
        <v>60.14354</v>
      </c>
      <c s="64" r="AR525">
        <v>32.9819409999999</v>
      </c>
      <c s="64" r="AS525">
        <v>18.4310849999999</v>
      </c>
      <c s="64" r="AT525">
        <v>1.94011399999999</v>
      </c>
      <c s="64" r="AU525">
        <v>51.413026</v>
      </c>
      <c s="64" r="AV525">
        <v>142.628684999999</v>
      </c>
      <c s="64" r="AW525">
        <v>38.802284</v>
      </c>
      <c s="64" r="AX525">
        <v>411.304211</v>
      </c>
      <c s="64" r="AY525">
        <v>11.640685</v>
      </c>
      <c s="64" r="AZ525">
        <v>7.76045699999999</v>
      </c>
      <c s="64" r="BA525">
        <v>27.1615989999999</v>
      </c>
      <c s="64" r="BB525">
        <v>62.083654</v>
      </c>
      <c s="64" r="BC525">
        <v>65.9638829999999</v>
      </c>
      <c s="64" r="BD525">
        <v>54.3231979999999</v>
      </c>
      <c s="64" r="BE525">
        <v>116.406852</v>
      </c>
      <c s="64" r="BF525">
        <v>65.9638829999999</v>
      </c>
      <c s="64" r="BG525">
        <v>376.0</v>
      </c>
      <c s="64" r="BH525">
        <v>205.652106</v>
      </c>
      <c s="64" r="BI525">
        <v>11.640685</v>
      </c>
      <c s="64" r="BJ525">
        <v>3.88022799999999</v>
      </c>
      <c s="64" r="BK525">
        <v>27.1615989999999</v>
      </c>
      <c s="64" r="BL525">
        <v>27.1615989999999</v>
      </c>
      <c s="64" r="BM525">
        <v>11.640685</v>
      </c>
      <c s="64" r="BN525">
        <v>46.562741</v>
      </c>
      <c s="64" r="BO525">
        <v>62.083654</v>
      </c>
      <c s="64" r="BP525">
        <v>15.5209139999999</v>
      </c>
      <c s="64" r="BQ525">
        <v>205.652106</v>
      </c>
      <c s="64" r="BR525">
        <v>0.0</v>
      </c>
      <c s="64" r="BS525">
        <v>3.88022799999999</v>
      </c>
      <c s="64" r="BT525">
        <v>0.0</v>
      </c>
      <c s="64" r="BU525">
        <v>34.9220559999999</v>
      </c>
      <c s="64" r="BV525">
        <v>54.3231979999999</v>
      </c>
      <c s="64" r="BW525">
        <v>7.76045699999999</v>
      </c>
      <c s="64" r="BX525">
        <v>54.3231979999999</v>
      </c>
      <c s="64" r="BY525">
        <v>50.4429689999999</v>
      </c>
      <c s="64" r="BZ525">
        <v>50.4429689999999</v>
      </c>
      <c s="64" r="CA525">
        <v>0.0</v>
      </c>
      <c s="64" r="CB525">
        <v>0.0</v>
      </c>
      <c s="64" r="CC525">
        <v>0.0</v>
      </c>
      <c s="64" r="CD525">
        <v>0.0</v>
      </c>
      <c s="64" r="CE525">
        <v>3.88022799999999</v>
      </c>
      <c s="64" r="CF525">
        <v>3.88022799999999</v>
      </c>
      <c s="64" r="CG525">
        <v>0.0</v>
      </c>
      <c s="64" r="CH525">
        <v>42.682512</v>
      </c>
      <c s="64" r="CI525">
        <v>205.652106</v>
      </c>
      <c s="64" r="CJ525">
        <v>11.640685</v>
      </c>
      <c s="64" r="CK525">
        <v>7.76045699999999</v>
      </c>
      <c s="64" r="CL525">
        <v>15.5209139999999</v>
      </c>
      <c s="64" r="CM525">
        <v>58.203426</v>
      </c>
      <c s="64" r="CN525">
        <v>50.4429689999999</v>
      </c>
      <c s="64" r="CO525">
        <v>50.4429689999999</v>
      </c>
      <c s="64" r="CP525">
        <v>0.0</v>
      </c>
      <c s="64" r="CQ525">
        <v>11.640685</v>
      </c>
      <c s="64" r="CR525">
        <v>155.209136</v>
      </c>
      <c s="64" r="CS525">
        <v>0.0</v>
      </c>
      <c s="64" r="CT525">
        <v>0.0</v>
      </c>
      <c s="64" r="CU525">
        <v>11.640685</v>
      </c>
      <c s="64" r="CV525">
        <v>3.88022799999999</v>
      </c>
      <c s="64" r="CW525">
        <v>11.640685</v>
      </c>
      <c s="64" r="CX525">
        <v>0.0</v>
      </c>
      <c s="64" r="CY525">
        <v>116.406852</v>
      </c>
      <c s="64" r="CZ525">
        <v>11.640685</v>
      </c>
    </row>
    <row customHeight="1" r="526" ht="15.0">
      <c t="s" s="62" r="A526">
        <v>5212</v>
      </c>
      <c t="s" s="62" r="B526">
        <v>5213</v>
      </c>
      <c t="s" s="62" r="C526">
        <v>5214</v>
      </c>
      <c t="s" s="62" r="D526">
        <v>5215</v>
      </c>
      <c t="s" s="62" r="E526">
        <v>5216</v>
      </c>
      <c t="s" s="62" r="F526">
        <v>5217</v>
      </c>
      <c t="s" s="63" r="G526">
        <v>5218</v>
      </c>
      <c t="s" s="62" r="H526">
        <v>5219</v>
      </c>
      <c s="64" r="I526">
        <v>2582.0</v>
      </c>
      <c s="64" r="J526">
        <v>1991.0</v>
      </c>
      <c s="64" r="K526">
        <v>1839.0</v>
      </c>
      <c s="64" r="L526">
        <v>1743.0</v>
      </c>
      <c s="64" r="M526">
        <v>1104.0</v>
      </c>
      <c s="64" r="N526">
        <v>1046.0</v>
      </c>
      <c s="64" r="O526">
        <v>6.58</v>
      </c>
      <c s="64" r="P526">
        <v>554.245388</v>
      </c>
      <c s="64" r="Q526">
        <v>421.508461</v>
      </c>
      <c s="64" r="R526">
        <v>539.3491</v>
      </c>
      <c s="64" r="S526">
        <v>493.244528</v>
      </c>
      <c s="64" r="T526">
        <v>340.209628</v>
      </c>
      <c s="64" r="U526">
        <v>233.442895999999</v>
      </c>
      <c s="64" r="V526">
        <v>441.0</v>
      </c>
      <c s="64" r="W526">
        <v>356.0</v>
      </c>
      <c s="64" r="X526">
        <v>396.0</v>
      </c>
      <c s="64" r="Y526">
        <v>364.0</v>
      </c>
      <c s="64" r="Z526">
        <v>275.0</v>
      </c>
      <c s="64" r="AA526">
        <v>159.0</v>
      </c>
      <c s="64" r="AB526">
        <v>1213.469014</v>
      </c>
      <c s="64" r="AC526">
        <v>273.602585999999</v>
      </c>
      <c s="64" r="AD526">
        <v>201.17336</v>
      </c>
      <c s="64" r="AE526">
        <v>254.577175</v>
      </c>
      <c s="64" r="AF526">
        <v>233.524694</v>
      </c>
      <c s="64" r="AG526">
        <v>151.987281999999</v>
      </c>
      <c s="64" r="AH526">
        <v>93.583955</v>
      </c>
      <c s="64" r="AI526">
        <v>5.019961</v>
      </c>
      <c s="64" r="AJ526">
        <v>341.991304</v>
      </c>
      <c s="64" r="AK526">
        <v>687.316324</v>
      </c>
      <c s="64" r="AL526">
        <v>184.161386999999</v>
      </c>
      <c s="64" r="AM526">
        <v>1368.530986</v>
      </c>
      <c s="64" r="AN526">
        <v>280.642802</v>
      </c>
      <c s="64" r="AO526">
        <v>220.335101</v>
      </c>
      <c s="64" r="AP526">
        <v>284.771925</v>
      </c>
      <c s="64" r="AQ526">
        <v>259.719833999999</v>
      </c>
      <c s="64" r="AR526">
        <v>188.222344999999</v>
      </c>
      <c s="64" r="AS526">
        <v>128.812299</v>
      </c>
      <c s="64" r="AT526">
        <v>6.02667999999999</v>
      </c>
      <c s="64" r="AU526">
        <v>357.092086999999</v>
      </c>
      <c s="64" r="AV526">
        <v>758.834261999999</v>
      </c>
      <c s="64" r="AW526">
        <v>252.604637</v>
      </c>
      <c s="64" r="AX526">
        <v>2012.810609</v>
      </c>
      <c s="64" r="AY526">
        <v>4.026875</v>
      </c>
      <c s="64" r="AZ526">
        <v>64.3482089999999</v>
      </c>
      <c s="64" r="BA526">
        <v>84.564385</v>
      </c>
      <c s="64" r="BB526">
        <v>285.908158</v>
      </c>
      <c s="64" r="BC526">
        <v>382.525901999999</v>
      </c>
      <c s="64" r="BD526">
        <v>253.638622</v>
      </c>
      <c s="64" r="BE526">
        <v>591.841628</v>
      </c>
      <c s="64" r="BF526">
        <v>345.95683</v>
      </c>
      <c s="64" r="BG526">
        <v>1576.0</v>
      </c>
      <c s="64" r="BH526">
        <v>949.960882999999</v>
      </c>
      <c s="64" r="BI526">
        <v>0.0</v>
      </c>
      <c s="64" r="BJ526">
        <v>48.240707</v>
      </c>
      <c s="64" r="BK526">
        <v>56.3762559999999</v>
      </c>
      <c s="64" r="BL526">
        <v>136.913766</v>
      </c>
      <c s="64" r="BM526">
        <v>96.6450109999999</v>
      </c>
      <c s="64" r="BN526">
        <v>189.208614</v>
      </c>
      <c s="64" r="BO526">
        <v>289.825968999999</v>
      </c>
      <c s="64" r="BP526">
        <v>132.75056</v>
      </c>
      <c s="64" r="BQ526">
        <v>1062.84972599999</v>
      </c>
      <c s="64" r="BR526">
        <v>4.026875</v>
      </c>
      <c s="64" r="BS526">
        <v>16.107502</v>
      </c>
      <c s="64" r="BT526">
        <v>28.1881279999999</v>
      </c>
      <c s="64" r="BU526">
        <v>148.994392</v>
      </c>
      <c s="64" r="BV526">
        <v>285.880891</v>
      </c>
      <c s="64" r="BW526">
        <v>64.430007</v>
      </c>
      <c s="64" r="BX526">
        <v>302.015659</v>
      </c>
      <c s="64" r="BY526">
        <v>213.206270999999</v>
      </c>
      <c s="64" r="BZ526">
        <v>233.449712</v>
      </c>
      <c s="64" r="CA526">
        <v>0.0</v>
      </c>
      <c s="64" r="CB526">
        <v>4.026875</v>
      </c>
      <c s="64" r="CC526">
        <v>0.0</v>
      </c>
      <c s="64" r="CD526">
        <v>12.080626</v>
      </c>
      <c s="64" r="CE526">
        <v>20.134377</v>
      </c>
      <c s="64" r="CF526">
        <v>32.215004</v>
      </c>
      <c s="64" r="CG526">
        <v>0.0</v>
      </c>
      <c s="64" r="CH526">
        <v>164.992829</v>
      </c>
      <c s="64" r="CI526">
        <v>1022.444641</v>
      </c>
      <c s="64" r="CJ526">
        <v>0.0</v>
      </c>
      <c s="64" r="CK526">
        <v>48.240707</v>
      </c>
      <c s="64" r="CL526">
        <v>72.4837579999999</v>
      </c>
      <c s="64" r="CM526">
        <v>245.639402999999</v>
      </c>
      <c s="64" r="CN526">
        <v>310.042144</v>
      </c>
      <c s="64" r="CO526">
        <v>201.289241</v>
      </c>
      <c s="64" r="CP526">
        <v>12.080626</v>
      </c>
      <c s="64" r="CQ526">
        <v>132.668761999999</v>
      </c>
      <c s="64" r="CR526">
        <v>756.916255999999</v>
      </c>
      <c s="64" r="CS526">
        <v>4.026875</v>
      </c>
      <c s="64" r="CT526">
        <v>12.080626</v>
      </c>
      <c s="64" r="CU526">
        <v>12.080626</v>
      </c>
      <c s="64" r="CV526">
        <v>28.1881279999999</v>
      </c>
      <c s="64" r="CW526">
        <v>52.349381</v>
      </c>
      <c s="64" r="CX526">
        <v>20.134377</v>
      </c>
      <c s="64" r="CY526">
        <v>579.761001999999</v>
      </c>
      <c s="64" r="CZ526">
        <v>48.295239</v>
      </c>
    </row>
    <row customHeight="1" r="527" ht="15.0">
      <c t="s" s="62" r="A527">
        <v>5220</v>
      </c>
      <c t="s" s="62" r="B527">
        <v>5221</v>
      </c>
      <c t="s" s="62" r="C527">
        <v>5222</v>
      </c>
      <c t="s" s="62" r="D527">
        <v>5223</v>
      </c>
      <c t="s" s="62" r="E527">
        <v>5224</v>
      </c>
      <c t="s" s="62" r="F527">
        <v>5225</v>
      </c>
      <c t="s" s="63" r="G527">
        <v>5226</v>
      </c>
      <c t="s" s="62" r="H527">
        <v>5227</v>
      </c>
      <c s="64" r="I527">
        <v>763.0</v>
      </c>
      <c s="64" r="J527">
        <v>695.0</v>
      </c>
      <c s="64" r="K527">
        <v>698.0</v>
      </c>
      <c s="64" r="L527">
        <v>762.0</v>
      </c>
      <c s="64" r="M527">
        <v>714.0</v>
      </c>
      <c s="64" r="N527">
        <v>696.0</v>
      </c>
      <c s="64" r="O527">
        <v>2.52999999999999</v>
      </c>
      <c s="64" r="P527">
        <v>159.581698999999</v>
      </c>
      <c s="64" r="Q527">
        <v>97.743791</v>
      </c>
      <c s="64" r="R527">
        <v>172.547711999999</v>
      </c>
      <c s="64" r="S527">
        <v>146.615686</v>
      </c>
      <c s="64" r="T527">
        <v>118.688889</v>
      </c>
      <c s="64" r="U527">
        <v>67.8222219999999</v>
      </c>
      <c s="64" r="V527">
        <v>134.0</v>
      </c>
      <c s="64" r="W527">
        <v>119.0</v>
      </c>
      <c s="64" r="X527">
        <v>143.0</v>
      </c>
      <c s="64" r="Y527">
        <v>129.0</v>
      </c>
      <c s="64" r="Z527">
        <v>116.0</v>
      </c>
      <c s="64" r="AA527">
        <v>54.0</v>
      </c>
      <c s="64" r="AB527">
        <v>372.024836999999</v>
      </c>
      <c s="64" r="AC527">
        <v>79.79085</v>
      </c>
      <c s="64" r="AD527">
        <v>50.866667</v>
      </c>
      <c s="64" r="AE527">
        <v>82.7830069999999</v>
      </c>
      <c s="64" r="AF527">
        <v>73.8065359999999</v>
      </c>
      <c s="64" r="AG527">
        <v>56.85098</v>
      </c>
      <c s="64" r="AH527">
        <v>24.9346409999999</v>
      </c>
      <c s="64" r="AI527">
        <v>2.992157</v>
      </c>
      <c s="64" r="AJ527">
        <v>99.738562</v>
      </c>
      <c s="64" r="AK527">
        <v>209.450979999999</v>
      </c>
      <c s="64" r="AL527">
        <v>62.8352939999999</v>
      </c>
      <c s="64" r="AM527">
        <v>390.975163</v>
      </c>
      <c s="64" r="AN527">
        <v>79.79085</v>
      </c>
      <c s="64" r="AO527">
        <v>46.877124</v>
      </c>
      <c s="64" r="AP527">
        <v>89.764706</v>
      </c>
      <c s="64" r="AQ527">
        <v>72.80915</v>
      </c>
      <c s="64" r="AR527">
        <v>61.8379079999999</v>
      </c>
      <c s="64" r="AS527">
        <v>36.9032679999999</v>
      </c>
      <c s="64" r="AT527">
        <v>2.992157</v>
      </c>
      <c s="64" r="AU527">
        <v>99.738562</v>
      </c>
      <c s="64" r="AV527">
        <v>212.443137</v>
      </c>
      <c s="64" r="AW527">
        <v>78.793464</v>
      </c>
      <c s="64" r="AX527">
        <v>586.462745</v>
      </c>
      <c s="64" r="AY527">
        <v>11.968627</v>
      </c>
      <c s="64" r="AZ527">
        <v>15.95817</v>
      </c>
      <c s="64" r="BA527">
        <v>39.895425</v>
      </c>
      <c s="64" r="BB527">
        <v>111.70719</v>
      </c>
      <c s="64" r="BC527">
        <v>75.8013069999999</v>
      </c>
      <c s="64" r="BD527">
        <v>55.8535949999999</v>
      </c>
      <c s="64" r="BE527">
        <v>187.508497</v>
      </c>
      <c s="64" r="BF527">
        <v>87.769935</v>
      </c>
      <c s="64" r="BG527">
        <v>556.0</v>
      </c>
      <c s="64" r="BH527">
        <v>275.278431</v>
      </c>
      <c s="64" r="BI527">
        <v>7.979085</v>
      </c>
      <c s="64" r="BJ527">
        <v>15.95817</v>
      </c>
      <c s="64" r="BK527">
        <v>27.926797</v>
      </c>
      <c s="64" r="BL527">
        <v>59.8431369999999</v>
      </c>
      <c s="64" r="BM527">
        <v>7.979085</v>
      </c>
      <c s="64" r="BN527">
        <v>43.884967</v>
      </c>
      <c s="64" r="BO527">
        <v>83.780392</v>
      </c>
      <c s="64" r="BP527">
        <v>27.926797</v>
      </c>
      <c s="64" r="BQ527">
        <v>311.184313999999</v>
      </c>
      <c s="64" r="BR527">
        <v>3.989542</v>
      </c>
      <c s="64" r="BS527">
        <v>0.0</v>
      </c>
      <c s="64" r="BT527">
        <v>11.968627</v>
      </c>
      <c s="64" r="BU527">
        <v>51.864052</v>
      </c>
      <c s="64" r="BV527">
        <v>67.8222219999999</v>
      </c>
      <c s="64" r="BW527">
        <v>11.968627</v>
      </c>
      <c s="64" r="BX527">
        <v>103.728105</v>
      </c>
      <c s="64" r="BY527">
        <v>59.8431369999999</v>
      </c>
      <c s="64" r="BZ527">
        <v>55.8535949999999</v>
      </c>
      <c s="64" r="CA527">
        <v>0.0</v>
      </c>
      <c s="64" r="CB527">
        <v>0.0</v>
      </c>
      <c s="64" r="CC527">
        <v>0.0</v>
      </c>
      <c s="64" r="CD527">
        <v>3.989542</v>
      </c>
      <c s="64" r="CE527">
        <v>3.989542</v>
      </c>
      <c s="64" r="CF527">
        <v>11.968627</v>
      </c>
      <c s="64" r="CG527">
        <v>0.0</v>
      </c>
      <c s="64" r="CH527">
        <v>35.9058819999999</v>
      </c>
      <c s="64" r="CI527">
        <v>283.257516</v>
      </c>
      <c s="64" r="CJ527">
        <v>7.979085</v>
      </c>
      <c s="64" r="CK527">
        <v>7.979085</v>
      </c>
      <c s="64" r="CL527">
        <v>27.926797</v>
      </c>
      <c s="64" r="CM527">
        <v>99.738562</v>
      </c>
      <c s="64" r="CN527">
        <v>59.8431369999999</v>
      </c>
      <c s="64" r="CO527">
        <v>39.895425</v>
      </c>
      <c s="64" r="CP527">
        <v>0.0</v>
      </c>
      <c s="64" r="CQ527">
        <v>39.895425</v>
      </c>
      <c s="64" r="CR527">
        <v>247.351633999999</v>
      </c>
      <c s="64" r="CS527">
        <v>3.989542</v>
      </c>
      <c s="64" r="CT527">
        <v>7.979085</v>
      </c>
      <c s="64" r="CU527">
        <v>11.968627</v>
      </c>
      <c s="64" r="CV527">
        <v>7.979085</v>
      </c>
      <c s="64" r="CW527">
        <v>11.968627</v>
      </c>
      <c s="64" r="CX527">
        <v>3.989542</v>
      </c>
      <c s="64" r="CY527">
        <v>187.508497</v>
      </c>
      <c s="64" r="CZ527">
        <v>11.968627</v>
      </c>
    </row>
    <row customHeight="1" r="528" ht="15.0">
      <c t="s" s="62" r="A528">
        <v>5228</v>
      </c>
      <c t="s" s="62" r="B528">
        <v>5229</v>
      </c>
      <c t="s" s="62" r="C528">
        <v>5230</v>
      </c>
      <c t="s" s="62" r="D528">
        <v>5231</v>
      </c>
      <c t="s" s="62" r="E528">
        <v>5232</v>
      </c>
      <c t="s" s="62" r="F528">
        <v>5233</v>
      </c>
      <c t="s" s="63" r="G528">
        <v>5234</v>
      </c>
      <c t="s" s="62" r="H528">
        <v>5235</v>
      </c>
      <c s="64" r="I528">
        <v>4155.0</v>
      </c>
      <c s="64" r="J528">
        <v>3597.0</v>
      </c>
      <c s="64" r="K528">
        <v>3368.0</v>
      </c>
      <c s="64" r="L528">
        <v>2695.0</v>
      </c>
      <c s="64" r="M528">
        <v>1735.0</v>
      </c>
      <c s="64" r="N528">
        <v>1130.0</v>
      </c>
      <c s="64" r="O528">
        <v>11.54</v>
      </c>
      <c s="64" r="P528">
        <v>826.92065</v>
      </c>
      <c s="64" r="Q528">
        <v>556.846298</v>
      </c>
      <c s="64" r="R528">
        <v>921.971727999999</v>
      </c>
      <c s="64" r="S528">
        <v>941.305841999999</v>
      </c>
      <c s="64" r="T528">
        <v>665.216026</v>
      </c>
      <c s="64" r="U528">
        <v>242.739455999999</v>
      </c>
      <c s="64" r="V528">
        <v>629.0</v>
      </c>
      <c s="64" r="W528">
        <v>700.0</v>
      </c>
      <c s="64" r="X528">
        <v>809.0</v>
      </c>
      <c s="64" r="Y528">
        <v>922.0</v>
      </c>
      <c s="64" r="Z528">
        <v>413.0</v>
      </c>
      <c s="64" r="AA528">
        <v>124.0</v>
      </c>
      <c s="64" r="AB528">
        <v>2041.33177099999</v>
      </c>
      <c s="64" r="AC528">
        <v>427.016400999999</v>
      </c>
      <c s="64" r="AD528">
        <v>296.249141</v>
      </c>
      <c s="64" r="AE528">
        <v>437.461105999999</v>
      </c>
      <c s="64" r="AF528">
        <v>451.953763999999</v>
      </c>
      <c s="64" r="AG528">
        <v>323.409246999999</v>
      </c>
      <c s="64" r="AH528">
        <v>102.337238</v>
      </c>
      <c s="64" r="AI528">
        <v>2.90487299999999</v>
      </c>
      <c s="64" r="AJ528">
        <v>564.24383</v>
      </c>
      <c s="64" r="AK528">
        <v>1212.077788</v>
      </c>
      <c s="64" r="AL528">
        <v>265.010153</v>
      </c>
      <c s="64" r="AM528">
        <v>2113.66822899999</v>
      </c>
      <c s="64" r="AN528">
        <v>399.904248999999</v>
      </c>
      <c s="64" r="AO528">
        <v>260.597156999999</v>
      </c>
      <c s="64" r="AP528">
        <v>484.510622</v>
      </c>
      <c s="64" r="AQ528">
        <v>489.352077</v>
      </c>
      <c s="64" r="AR528">
        <v>341.806779</v>
      </c>
      <c s="64" r="AS528">
        <v>126.846142</v>
      </c>
      <c s="64" r="AT528">
        <v>10.651203</v>
      </c>
      <c s="64" r="AU528">
        <v>504.178068999999</v>
      </c>
      <c s="64" r="AV528">
        <v>1297.70040599999</v>
      </c>
      <c s="64" r="AW528">
        <v>311.789753</v>
      </c>
      <c s="64" r="AX528">
        <v>3345.84192399999</v>
      </c>
      <c s="64" r="AY528">
        <v>7.746329</v>
      </c>
      <c s="64" r="AZ528">
        <v>151.053420999999</v>
      </c>
      <c s="64" r="BA528">
        <v>290.487348</v>
      </c>
      <c s="64" r="BB528">
        <v>627.452671</v>
      </c>
      <c s="64" r="BC528">
        <v>673.930647</v>
      </c>
      <c s="64" r="BD528">
        <v>367.95064</v>
      </c>
      <c s="64" r="BE528">
        <v>813.364573999999</v>
      </c>
      <c s="64" r="BF528">
        <v>413.856294999999</v>
      </c>
      <c s="64" r="BG528">
        <v>2988.0</v>
      </c>
      <c s="64" r="BH528">
        <v>1638.85598299999</v>
      </c>
      <c s="64" r="BI528">
        <v>3.873165</v>
      </c>
      <c s="64" r="BJ528">
        <v>100.702281</v>
      </c>
      <c s="64" r="BK528">
        <v>197.531396</v>
      </c>
      <c s="64" r="BL528">
        <v>286.614183</v>
      </c>
      <c s="64" r="BM528">
        <v>116.194939</v>
      </c>
      <c s="64" r="BN528">
        <v>321.472665</v>
      </c>
      <c s="64" r="BO528">
        <v>402.809122</v>
      </c>
      <c s="64" r="BP528">
        <v>209.658232</v>
      </c>
      <c s="64" r="BQ528">
        <v>1706.985942</v>
      </c>
      <c s="64" r="BR528">
        <v>3.873165</v>
      </c>
      <c s="64" r="BS528">
        <v>50.35114</v>
      </c>
      <c s="64" r="BT528">
        <v>92.9559509999999</v>
      </c>
      <c s="64" r="BU528">
        <v>340.838487999999</v>
      </c>
      <c s="64" r="BV528">
        <v>557.735708</v>
      </c>
      <c s="64" r="BW528">
        <v>46.4779759999999</v>
      </c>
      <c s="64" r="BX528">
        <v>410.555451</v>
      </c>
      <c s="64" r="BY528">
        <v>204.198062999999</v>
      </c>
      <c s="64" r="BZ528">
        <v>414.809122</v>
      </c>
      <c s="64" r="CA528">
        <v>0.0</v>
      </c>
      <c s="64" r="CB528">
        <v>0.0</v>
      </c>
      <c s="64" r="CC528">
        <v>0.0</v>
      </c>
      <c s="64" r="CD528">
        <v>30.9853169999999</v>
      </c>
      <c s="64" r="CE528">
        <v>50.35114</v>
      </c>
      <c s="64" r="CF528">
        <v>42.6048109999999</v>
      </c>
      <c s="64" r="CG528">
        <v>0.0</v>
      </c>
      <c s="64" r="CH528">
        <v>290.867854</v>
      </c>
      <c s="64" r="CI528">
        <v>1639.935645</v>
      </c>
      <c s="64" r="CJ528">
        <v>0.0</v>
      </c>
      <c s="64" r="CK528">
        <v>108.44861</v>
      </c>
      <c s="64" r="CL528">
        <v>224.643549</v>
      </c>
      <c s="64" r="CM528">
        <v>484.14558</v>
      </c>
      <c s="64" r="CN528">
        <v>468.652920999999</v>
      </c>
      <c s="64" r="CO528">
        <v>274.994688999999</v>
      </c>
      <c s="64" r="CP528">
        <v>3.873165</v>
      </c>
      <c s="64" r="CQ528">
        <v>75.177132</v>
      </c>
      <c s="64" r="CR528">
        <v>1291.09715699999</v>
      </c>
      <c s="64" r="CS528">
        <v>7.746329</v>
      </c>
      <c s="64" r="CT528">
        <v>42.6048109999999</v>
      </c>
      <c s="64" r="CU528">
        <v>65.843799</v>
      </c>
      <c s="64" r="CV528">
        <v>112.321774</v>
      </c>
      <c s="64" r="CW528">
        <v>154.926584999999</v>
      </c>
      <c s="64" r="CX528">
        <v>50.35114</v>
      </c>
      <c s="64" r="CY528">
        <v>809.491408999999</v>
      </c>
      <c s="64" r="CZ528">
        <v>47.811309</v>
      </c>
    </row>
    <row customHeight="1" r="529" ht="15.0">
      <c t="s" s="62" r="A529">
        <v>5236</v>
      </c>
      <c t="s" s="62" r="B529">
        <v>5237</v>
      </c>
      <c t="s" s="62" r="C529">
        <v>5238</v>
      </c>
      <c t="s" s="62" r="D529">
        <v>5239</v>
      </c>
      <c t="s" s="62" r="E529">
        <v>5240</v>
      </c>
      <c t="s" s="62" r="F529">
        <v>5241</v>
      </c>
      <c t="s" s="63" r="G529">
        <v>5242</v>
      </c>
      <c t="s" s="62" r="H529">
        <v>5243</v>
      </c>
      <c s="64" r="I529">
        <v>225.0</v>
      </c>
      <c s="64" r="J529">
        <v>161.0</v>
      </c>
      <c s="64" r="K529">
        <v>153.0</v>
      </c>
      <c s="64" r="L529">
        <v>127.0</v>
      </c>
      <c s="64" r="M529">
        <v>127.0</v>
      </c>
      <c s="64" r="N529">
        <v>116.0</v>
      </c>
      <c s="64" r="O529">
        <v>18.0</v>
      </c>
      <c s="64" r="P529">
        <v>40.1785709999999</v>
      </c>
      <c s="64" r="Q529">
        <v>38.169643</v>
      </c>
      <c s="64" r="R529">
        <v>56.25</v>
      </c>
      <c s="64" r="S529">
        <v>51.227679</v>
      </c>
      <c s="64" r="T529">
        <v>28.125</v>
      </c>
      <c s="64" r="U529">
        <v>11.0491069999999</v>
      </c>
      <c s="64" r="V529">
        <v>35.0</v>
      </c>
      <c s="64" r="W529">
        <v>27.0</v>
      </c>
      <c s="64" r="X529">
        <v>32.0</v>
      </c>
      <c s="64" r="Y529">
        <v>43.0</v>
      </c>
      <c s="64" r="Z529">
        <v>15.0</v>
      </c>
      <c s="64" r="AA529">
        <v>9.0</v>
      </c>
      <c s="64" r="AB529">
        <v>115.513392999999</v>
      </c>
      <c s="64" r="AC529">
        <v>18.0803569999999</v>
      </c>
      <c s="64" r="AD529">
        <v>27.120536</v>
      </c>
      <c s="64" r="AE529">
        <v>27.120536</v>
      </c>
      <c s="64" r="AF529">
        <v>27.120536</v>
      </c>
      <c s="64" r="AG529">
        <v>14.0625</v>
      </c>
      <c s="64" r="AH529">
        <v>2.008929</v>
      </c>
      <c s="64" r="AI529">
        <v>0.0</v>
      </c>
      <c s="64" r="AJ529">
        <v>31.138393</v>
      </c>
      <c s="64" r="AK529">
        <v>75.334821</v>
      </c>
      <c s="64" r="AL529">
        <v>9.040179</v>
      </c>
      <c s="64" r="AM529">
        <v>109.486607</v>
      </c>
      <c s="64" r="AN529">
        <v>22.0982139999999</v>
      </c>
      <c s="64" r="AO529">
        <v>11.0491069999999</v>
      </c>
      <c s="64" r="AP529">
        <v>29.1294639999999</v>
      </c>
      <c s="64" r="AQ529">
        <v>24.107143</v>
      </c>
      <c s="64" r="AR529">
        <v>14.0625</v>
      </c>
      <c s="64" r="AS529">
        <v>8.035714</v>
      </c>
      <c s="64" r="AT529">
        <v>1.004464</v>
      </c>
      <c s="64" r="AU529">
        <v>24.107143</v>
      </c>
      <c s="64" r="AV529">
        <v>69.308036</v>
      </c>
      <c s="64" r="AW529">
        <v>16.0714289999999</v>
      </c>
      <c s="64" r="AX529">
        <v>188.839285999999</v>
      </c>
      <c s="64" r="AY529">
        <v>0.0</v>
      </c>
      <c s="64" r="AZ529">
        <v>12.053571</v>
      </c>
      <c s="64" r="BA529">
        <v>16.0714289999999</v>
      </c>
      <c s="64" r="BB529">
        <v>44.196429</v>
      </c>
      <c s="64" r="BC529">
        <v>8.035714</v>
      </c>
      <c s="64" r="BD529">
        <v>12.053571</v>
      </c>
      <c s="64" r="BE529">
        <v>56.25</v>
      </c>
      <c s="64" r="BF529">
        <v>40.1785709999999</v>
      </c>
      <c s="64" r="BG529">
        <v>116.0</v>
      </c>
      <c s="64" r="BH529">
        <v>96.428571</v>
      </c>
      <c s="64" r="BI529">
        <v>0.0</v>
      </c>
      <c s="64" r="BJ529">
        <v>12.053571</v>
      </c>
      <c s="64" r="BK529">
        <v>4.017857</v>
      </c>
      <c s="64" r="BL529">
        <v>20.089286</v>
      </c>
      <c s="64" r="BM529">
        <v>0.0</v>
      </c>
      <c s="64" r="BN529">
        <v>12.053571</v>
      </c>
      <c s="64" r="BO529">
        <v>28.125</v>
      </c>
      <c s="64" r="BP529">
        <v>20.089286</v>
      </c>
      <c s="64" r="BQ529">
        <v>92.4107139999999</v>
      </c>
      <c s="64" r="BR529">
        <v>0.0</v>
      </c>
      <c s="64" r="BS529">
        <v>0.0</v>
      </c>
      <c s="64" r="BT529">
        <v>12.053571</v>
      </c>
      <c s="64" r="BU529">
        <v>24.107143</v>
      </c>
      <c s="64" r="BV529">
        <v>8.035714</v>
      </c>
      <c s="64" r="BW529">
        <v>0.0</v>
      </c>
      <c s="64" r="BX529">
        <v>28.125</v>
      </c>
      <c s="64" r="BY529">
        <v>20.089286</v>
      </c>
      <c s="64" r="BZ529">
        <v>28.125</v>
      </c>
      <c s="64" r="CA529">
        <v>0.0</v>
      </c>
      <c s="64" r="CB529">
        <v>0.0</v>
      </c>
      <c s="64" r="CC529">
        <v>0.0</v>
      </c>
      <c s="64" r="CD529">
        <v>4.017857</v>
      </c>
      <c s="64" r="CE529">
        <v>0.0</v>
      </c>
      <c s="64" r="CF529">
        <v>4.017857</v>
      </c>
      <c s="64" r="CG529">
        <v>0.0</v>
      </c>
      <c s="64" r="CH529">
        <v>20.089286</v>
      </c>
      <c s="64" r="CI529">
        <v>88.392857</v>
      </c>
      <c s="64" r="CJ529">
        <v>0.0</v>
      </c>
      <c s="64" r="CK529">
        <v>12.053571</v>
      </c>
      <c s="64" r="CL529">
        <v>16.0714289999999</v>
      </c>
      <c s="64" r="CM529">
        <v>32.1428569999999</v>
      </c>
      <c s="64" r="CN529">
        <v>8.035714</v>
      </c>
      <c s="64" r="CO529">
        <v>8.035714</v>
      </c>
      <c s="64" r="CP529">
        <v>0.0</v>
      </c>
      <c s="64" r="CQ529">
        <v>12.053571</v>
      </c>
      <c s="64" r="CR529">
        <v>72.3214289999999</v>
      </c>
      <c s="64" r="CS529">
        <v>0.0</v>
      </c>
      <c s="64" r="CT529">
        <v>0.0</v>
      </c>
      <c s="64" r="CU529">
        <v>0.0</v>
      </c>
      <c s="64" r="CV529">
        <v>8.035714</v>
      </c>
      <c s="64" r="CW529">
        <v>0.0</v>
      </c>
      <c s="64" r="CX529">
        <v>0.0</v>
      </c>
      <c s="64" r="CY529">
        <v>56.25</v>
      </c>
      <c s="64" r="CZ529">
        <v>8.035714</v>
      </c>
    </row>
    <row customHeight="1" r="530" ht="15.0">
      <c t="s" s="62" r="A530">
        <v>5244</v>
      </c>
      <c t="s" s="62" r="B530">
        <v>5245</v>
      </c>
      <c t="s" s="62" r="C530">
        <v>5246</v>
      </c>
      <c t="s" s="62" r="D530">
        <v>5247</v>
      </c>
      <c t="s" s="62" r="E530">
        <v>5248</v>
      </c>
      <c t="s" s="62" r="F530">
        <v>5249</v>
      </c>
      <c t="s" s="63" r="G530">
        <v>5250</v>
      </c>
      <c t="s" s="62" r="H530">
        <v>5251</v>
      </c>
      <c s="64" r="I530">
        <v>449.0</v>
      </c>
      <c s="64" r="J530">
        <v>416.0</v>
      </c>
      <c s="64" r="K530">
        <v>351.0</v>
      </c>
      <c s="64" r="L530">
        <v>410.0</v>
      </c>
      <c s="64" r="M530">
        <v>405.0</v>
      </c>
      <c s="64" r="N530">
        <v>445.0</v>
      </c>
      <c s="64" r="O530">
        <v>26.05</v>
      </c>
      <c s="64" r="P530">
        <v>73.4947899999999</v>
      </c>
      <c s="64" r="Q530">
        <v>55.372787</v>
      </c>
      <c s="64" r="R530">
        <v>84.5636059999999</v>
      </c>
      <c s="64" r="S530">
        <v>114.761202999999</v>
      </c>
      <c s="64" r="T530">
        <v>67.4483809999999</v>
      </c>
      <c s="64" r="U530">
        <v>53.359231</v>
      </c>
      <c s="64" r="V530">
        <v>67.0</v>
      </c>
      <c s="64" r="W530">
        <v>53.0</v>
      </c>
      <c s="64" r="X530">
        <v>93.0</v>
      </c>
      <c s="64" r="Y530">
        <v>71.0</v>
      </c>
      <c s="64" r="Z530">
        <v>80.0</v>
      </c>
      <c s="64" r="AA530">
        <v>52.0</v>
      </c>
      <c s="64" r="AB530">
        <v>214.426479</v>
      </c>
      <c s="64" r="AC530">
        <v>36.2440059999999</v>
      </c>
      <c s="64" r="AD530">
        <v>27.183005</v>
      </c>
      <c s="64" r="AE530">
        <v>40.265377</v>
      </c>
      <c s="64" r="AF530">
        <v>61.4077139999999</v>
      </c>
      <c s="64" r="AG530">
        <v>29.190819</v>
      </c>
      <c s="64" r="AH530">
        <v>17.1152249999999</v>
      </c>
      <c s="64" r="AI530">
        <v>3.020334</v>
      </c>
      <c s="64" r="AJ530">
        <v>44.2982299999999</v>
      </c>
      <c s="64" r="AK530">
        <v>129.862873</v>
      </c>
      <c s="64" r="AL530">
        <v>40.265377</v>
      </c>
      <c s="64" r="AM530">
        <v>234.573521</v>
      </c>
      <c s="64" r="AN530">
        <v>37.250784</v>
      </c>
      <c s="64" r="AO530">
        <v>28.1897829999999</v>
      </c>
      <c s="64" r="AP530">
        <v>44.2982299999999</v>
      </c>
      <c s="64" r="AQ530">
        <v>53.35349</v>
      </c>
      <c s="64" r="AR530">
        <v>38.257562</v>
      </c>
      <c s="64" r="AS530">
        <v>28.1897829999999</v>
      </c>
      <c s="64" r="AT530">
        <v>5.03389</v>
      </c>
      <c s="64" r="AU530">
        <v>51.345675</v>
      </c>
      <c s="64" r="AV530">
        <v>124.834723999999</v>
      </c>
      <c s="64" r="AW530">
        <v>58.393121</v>
      </c>
      <c s="64" r="AX530">
        <v>382.575621</v>
      </c>
      <c s="64" r="AY530">
        <v>8.05422399999999</v>
      </c>
      <c s="64" r="AZ530">
        <v>12.0813349999999</v>
      </c>
      <c s="64" r="BA530">
        <v>16.108447</v>
      </c>
      <c s="64" r="BB530">
        <v>40.271118</v>
      </c>
      <c s="64" r="BC530">
        <v>56.3795649999999</v>
      </c>
      <c s="64" r="BD530">
        <v>76.515124</v>
      </c>
      <c s="64" r="BE530">
        <v>140.948913</v>
      </c>
      <c s="64" r="BF530">
        <v>32.216894</v>
      </c>
      <c s="64" r="BG530">
        <v>344.0</v>
      </c>
      <c s="64" r="BH530">
        <v>181.220031</v>
      </c>
      <c s="64" r="BI530">
        <v>8.05422399999999</v>
      </c>
      <c s="64" r="BJ530">
        <v>12.0813349999999</v>
      </c>
      <c s="64" r="BK530">
        <v>12.0813349999999</v>
      </c>
      <c s="64" r="BL530">
        <v>24.162671</v>
      </c>
      <c s="64" r="BM530">
        <v>12.0813349999999</v>
      </c>
      <c s="64" r="BN530">
        <v>64.433789</v>
      </c>
      <c s="64" r="BO530">
        <v>48.3253419999999</v>
      </c>
      <c s="64" r="BP530">
        <v>0.0</v>
      </c>
      <c s="64" r="BQ530">
        <v>201.35559</v>
      </c>
      <c s="64" r="BR530">
        <v>0.0</v>
      </c>
      <c s="64" r="BS530">
        <v>0.0</v>
      </c>
      <c s="64" r="BT530">
        <v>4.02711199999999</v>
      </c>
      <c s="64" r="BU530">
        <v>16.108447</v>
      </c>
      <c s="64" r="BV530">
        <v>44.2982299999999</v>
      </c>
      <c s="64" r="BW530">
        <v>12.0813349999999</v>
      </c>
      <c s="64" r="BX530">
        <v>92.6235709999999</v>
      </c>
      <c s="64" r="BY530">
        <v>32.216894</v>
      </c>
      <c s="64" r="BZ530">
        <v>32.216894</v>
      </c>
      <c s="64" r="CA530">
        <v>0.0</v>
      </c>
      <c s="64" r="CB530">
        <v>0.0</v>
      </c>
      <c s="64" r="CC530">
        <v>0.0</v>
      </c>
      <c s="64" r="CD530">
        <v>0.0</v>
      </c>
      <c s="64" r="CE530">
        <v>8.05422399999999</v>
      </c>
      <c s="64" r="CF530">
        <v>16.108447</v>
      </c>
      <c s="64" r="CG530">
        <v>0.0</v>
      </c>
      <c s="64" r="CH530">
        <v>8.05422399999999</v>
      </c>
      <c s="64" r="CI530">
        <v>185.247142999999</v>
      </c>
      <c s="64" r="CJ530">
        <v>8.05422399999999</v>
      </c>
      <c s="64" r="CK530">
        <v>12.0813349999999</v>
      </c>
      <c s="64" r="CL530">
        <v>12.0813349999999</v>
      </c>
      <c s="64" r="CM530">
        <v>40.271118</v>
      </c>
      <c s="64" r="CN530">
        <v>32.216894</v>
      </c>
      <c s="64" r="CO530">
        <v>60.406677</v>
      </c>
      <c s="64" r="CP530">
        <v>0.0</v>
      </c>
      <c s="64" r="CQ530">
        <v>20.135559</v>
      </c>
      <c s="64" r="CR530">
        <v>165.111583999999</v>
      </c>
      <c s="64" r="CS530">
        <v>0.0</v>
      </c>
      <c s="64" r="CT530">
        <v>0.0</v>
      </c>
      <c s="64" r="CU530">
        <v>4.02711199999999</v>
      </c>
      <c s="64" r="CV530">
        <v>0.0</v>
      </c>
      <c s="64" r="CW530">
        <v>16.108447</v>
      </c>
      <c s="64" r="CX530">
        <v>0.0</v>
      </c>
      <c s="64" r="CY530">
        <v>140.948913</v>
      </c>
      <c s="64" r="CZ530">
        <v>4.02711199999999</v>
      </c>
    </row>
    <row customHeight="1" r="531" ht="15.0">
      <c t="s" s="62" r="A531">
        <v>5252</v>
      </c>
      <c t="s" s="62" r="B531">
        <v>5253</v>
      </c>
      <c t="s" s="62" r="C531">
        <v>5254</v>
      </c>
      <c t="s" s="62" r="D531">
        <v>5255</v>
      </c>
      <c t="s" s="62" r="E531">
        <v>5256</v>
      </c>
      <c t="s" s="62" r="F531">
        <v>5257</v>
      </c>
      <c t="s" s="63" r="G531">
        <v>5258</v>
      </c>
      <c t="s" s="62" r="H531">
        <v>5259</v>
      </c>
      <c s="64" r="I531">
        <v>525.0</v>
      </c>
      <c s="64" r="J531">
        <v>418.0</v>
      </c>
      <c s="64" r="K531">
        <v>392.0</v>
      </c>
      <c s="64" r="L531">
        <v>370.0</v>
      </c>
      <c s="64" r="M531">
        <v>409.0</v>
      </c>
      <c s="64" r="N531">
        <v>462.0</v>
      </c>
      <c s="64" r="O531">
        <v>13.49</v>
      </c>
      <c s="64" r="P531">
        <v>107.640232</v>
      </c>
      <c s="64" r="Q531">
        <v>74.1295939999999</v>
      </c>
      <c s="64" r="R531">
        <v>111.702128</v>
      </c>
      <c s="64" r="S531">
        <v>103.578337</v>
      </c>
      <c s="64" r="T531">
        <v>67.0212769999999</v>
      </c>
      <c s="64" r="U531">
        <v>60.9284329999999</v>
      </c>
      <c s="64" r="V531">
        <v>74.0</v>
      </c>
      <c s="64" r="W531">
        <v>49.0</v>
      </c>
      <c s="64" r="X531">
        <v>87.0</v>
      </c>
      <c s="64" r="Y531">
        <v>68.0</v>
      </c>
      <c s="64" r="Z531">
        <v>84.0</v>
      </c>
      <c s="64" r="AA531">
        <v>56.0</v>
      </c>
      <c s="64" r="AB531">
        <v>257.930367999999</v>
      </c>
      <c s="64" r="AC531">
        <v>52.804642</v>
      </c>
      <c s="64" r="AD531">
        <v>35.541586</v>
      </c>
      <c s="64" r="AE531">
        <v>55.851064</v>
      </c>
      <c s="64" r="AF531">
        <v>57.882012</v>
      </c>
      <c s="64" r="AG531">
        <v>30.464217</v>
      </c>
      <c s="64" r="AH531">
        <v>25.3868469999999</v>
      </c>
      <c s="64" r="AI531">
        <v>0.0</v>
      </c>
      <c s="64" r="AJ531">
        <v>64.990329</v>
      </c>
      <c s="64" r="AK531">
        <v>152.321082999999</v>
      </c>
      <c s="64" r="AL531">
        <v>40.6189559999999</v>
      </c>
      <c s="64" r="AM531">
        <v>267.069632</v>
      </c>
      <c s="64" r="AN531">
        <v>54.83559</v>
      </c>
      <c s="64" r="AO531">
        <v>38.588008</v>
      </c>
      <c s="64" r="AP531">
        <v>55.851064</v>
      </c>
      <c s="64" r="AQ531">
        <v>45.696325</v>
      </c>
      <c s="64" r="AR531">
        <v>36.55706</v>
      </c>
      <c s="64" r="AS531">
        <v>34.5261119999999</v>
      </c>
      <c s="64" r="AT531">
        <v>1.015474</v>
      </c>
      <c s="64" r="AU531">
        <v>69.0522239999999</v>
      </c>
      <c s="64" r="AV531">
        <v>139.119923</v>
      </c>
      <c s="64" r="AW531">
        <v>58.897485</v>
      </c>
      <c s="64" r="AX531">
        <v>430.560927999999</v>
      </c>
      <c s="64" r="AY531">
        <v>52.804642</v>
      </c>
      <c s="64" r="AZ531">
        <v>12.185687</v>
      </c>
      <c s="64" r="BA531">
        <v>4.061896</v>
      </c>
      <c s="64" r="BB531">
        <v>28.4332689999999</v>
      </c>
      <c s="64" r="BC531">
        <v>69.0522239999999</v>
      </c>
      <c s="64" r="BD531">
        <v>101.547389</v>
      </c>
      <c s="64" r="BE531">
        <v>109.67118</v>
      </c>
      <c s="64" r="BF531">
        <v>52.804642</v>
      </c>
      <c s="64" r="BG531">
        <v>344.0</v>
      </c>
      <c s="64" r="BH531">
        <v>215.280463999999</v>
      </c>
      <c s="64" r="BI531">
        <v>32.495164</v>
      </c>
      <c s="64" r="BJ531">
        <v>12.185687</v>
      </c>
      <c s="64" r="BK531">
        <v>0.0</v>
      </c>
      <c s="64" r="BL531">
        <v>12.185687</v>
      </c>
      <c s="64" r="BM531">
        <v>20.3094779999999</v>
      </c>
      <c s="64" r="BN531">
        <v>60.9284329999999</v>
      </c>
      <c s="64" r="BO531">
        <v>52.804642</v>
      </c>
      <c s="64" r="BP531">
        <v>24.3713729999999</v>
      </c>
      <c s="64" r="BQ531">
        <v>215.280463999999</v>
      </c>
      <c s="64" r="BR531">
        <v>20.3094779999999</v>
      </c>
      <c s="64" r="BS531">
        <v>0.0</v>
      </c>
      <c s="64" r="BT531">
        <v>4.061896</v>
      </c>
      <c s="64" r="BU531">
        <v>16.247582</v>
      </c>
      <c s="64" r="BV531">
        <v>48.742747</v>
      </c>
      <c s="64" r="BW531">
        <v>40.6189559999999</v>
      </c>
      <c s="64" r="BX531">
        <v>56.8665379999999</v>
      </c>
      <c s="64" r="BY531">
        <v>28.4332689999999</v>
      </c>
      <c s="64" r="BZ531">
        <v>60.9284329999999</v>
      </c>
      <c s="64" r="CA531">
        <v>4.061896</v>
      </c>
      <c s="64" r="CB531">
        <v>0.0</v>
      </c>
      <c s="64" r="CC531">
        <v>0.0</v>
      </c>
      <c s="64" r="CD531">
        <v>4.061896</v>
      </c>
      <c s="64" r="CE531">
        <v>12.185687</v>
      </c>
      <c s="64" r="CF531">
        <v>12.185687</v>
      </c>
      <c s="64" r="CG531">
        <v>0.0</v>
      </c>
      <c s="64" r="CH531">
        <v>28.4332689999999</v>
      </c>
      <c s="64" r="CI531">
        <v>219.34236</v>
      </c>
      <c s="64" r="CJ531">
        <v>32.495164</v>
      </c>
      <c s="64" r="CK531">
        <v>8.123791</v>
      </c>
      <c s="64" r="CL531">
        <v>4.061896</v>
      </c>
      <c s="64" r="CM531">
        <v>16.247582</v>
      </c>
      <c s="64" r="CN531">
        <v>56.8665379999999</v>
      </c>
      <c s="64" r="CO531">
        <v>85.299807</v>
      </c>
      <c s="64" r="CP531">
        <v>0.0</v>
      </c>
      <c s="64" r="CQ531">
        <v>16.247582</v>
      </c>
      <c s="64" r="CR531">
        <v>150.290134999999</v>
      </c>
      <c s="64" r="CS531">
        <v>16.247582</v>
      </c>
      <c s="64" r="CT531">
        <v>4.061896</v>
      </c>
      <c s="64" r="CU531">
        <v>0.0</v>
      </c>
      <c s="64" r="CV531">
        <v>8.123791</v>
      </c>
      <c s="64" r="CW531">
        <v>0.0</v>
      </c>
      <c s="64" r="CX531">
        <v>4.061896</v>
      </c>
      <c s="64" r="CY531">
        <v>109.67118</v>
      </c>
      <c s="64" r="CZ531">
        <v>8.123791</v>
      </c>
    </row>
    <row customHeight="1" r="532" ht="15.0">
      <c t="s" s="62" r="A532">
        <v>5260</v>
      </c>
      <c t="s" s="62" r="B532">
        <v>5261</v>
      </c>
      <c t="s" s="62" r="C532">
        <v>5262</v>
      </c>
      <c t="s" s="62" r="D532">
        <v>5263</v>
      </c>
      <c t="s" s="62" r="E532">
        <v>5264</v>
      </c>
      <c t="s" s="62" r="F532">
        <v>5265</v>
      </c>
      <c t="s" s="63" r="G532">
        <v>5266</v>
      </c>
      <c t="s" s="62" r="H532">
        <v>5267</v>
      </c>
      <c s="64" r="I532">
        <v>3429.0</v>
      </c>
      <c s="64" r="J532">
        <v>2625.0</v>
      </c>
      <c s="64" r="K532">
        <v>2491.0</v>
      </c>
      <c s="64" r="L532">
        <v>2361.0</v>
      </c>
      <c s="64" r="M532">
        <v>2295.0</v>
      </c>
      <c s="64" r="N532">
        <v>1845.0</v>
      </c>
      <c s="64" r="O532">
        <v>14.46</v>
      </c>
      <c s="64" r="P532">
        <v>685.311076999999</v>
      </c>
      <c s="64" r="Q532">
        <v>510.740460999999</v>
      </c>
      <c s="64" r="R532">
        <v>835.035662</v>
      </c>
      <c s="64" r="S532">
        <v>667.597182999999</v>
      </c>
      <c s="64" r="T532">
        <v>420.020497999999</v>
      </c>
      <c s="64" r="U532">
        <v>310.295118</v>
      </c>
      <c s="64" r="V532">
        <v>472.0</v>
      </c>
      <c s="64" r="W532">
        <v>431.0</v>
      </c>
      <c s="64" r="X532">
        <v>577.0</v>
      </c>
      <c s="64" r="Y532">
        <v>577.0</v>
      </c>
      <c s="64" r="Z532">
        <v>355.0</v>
      </c>
      <c s="64" r="AA532">
        <v>213.0</v>
      </c>
      <c s="64" r="AB532">
        <v>1674.615076</v>
      </c>
      <c s="64" r="AC532">
        <v>324.834487</v>
      </c>
      <c s="64" r="AD532">
        <v>261.451742</v>
      </c>
      <c s="64" r="AE532">
        <v>425.796478999999</v>
      </c>
      <c s="64" r="AF532">
        <v>337.544622</v>
      </c>
      <c s="64" r="AG532">
        <v>204.688305</v>
      </c>
      <c s="64" r="AH532">
        <v>114.028572999999</v>
      </c>
      <c s="64" r="AI532">
        <v>6.270868</v>
      </c>
      <c s="64" r="AJ532">
        <v>407.390885</v>
      </c>
      <c s="64" r="AK532">
        <v>1047.455033</v>
      </c>
      <c s="64" r="AL532">
        <v>219.769158</v>
      </c>
      <c s="64" r="AM532">
        <v>1754.384924</v>
      </c>
      <c s="64" r="AN532">
        <v>360.476590999999</v>
      </c>
      <c s="64" r="AO532">
        <v>249.288718999999</v>
      </c>
      <c s="64" r="AP532">
        <v>409.239183</v>
      </c>
      <c s="64" r="AQ532">
        <v>330.052561</v>
      </c>
      <c s="64" r="AR532">
        <v>215.332192999999</v>
      </c>
      <c s="64" r="AS532">
        <v>165.499709999999</v>
      </c>
      <c s="64" r="AT532">
        <v>24.495967</v>
      </c>
      <c s="64" r="AU532">
        <v>436.945444</v>
      </c>
      <c s="64" r="AV532">
        <v>1020.504598</v>
      </c>
      <c s="64" r="AW532">
        <v>296.934883</v>
      </c>
      <c s="64" r="AX532">
        <v>2706.987117</v>
      </c>
      <c s="64" r="AY532">
        <v>29.471722</v>
      </c>
      <c s="64" r="AZ532">
        <v>75.535677</v>
      </c>
      <c s="64" r="BA532">
        <v>251.123731999999</v>
      </c>
      <c s="64" r="BB532">
        <v>378.200819</v>
      </c>
      <c s="64" r="BC532">
        <v>483.976666</v>
      </c>
      <c s="64" r="BD532">
        <v>388.960963999999</v>
      </c>
      <c s="64" r="BE532">
        <v>795.178457999999</v>
      </c>
      <c s="64" r="BF532">
        <v>304.53908</v>
      </c>
      <c s="64" r="BG532">
        <v>2117.0</v>
      </c>
      <c s="64" r="BH532">
        <v>1351.113087</v>
      </c>
      <c s="64" r="BI532">
        <v>25.2797149999999</v>
      </c>
      <c s="64" r="BJ532">
        <v>62.833855</v>
      </c>
      <c s="64" r="BK532">
        <v>141.922384999999</v>
      </c>
      <c s="64" r="BL532">
        <v>176.46171</v>
      </c>
      <c s="64" r="BM532">
        <v>128.434350999999</v>
      </c>
      <c s="64" r="BN532">
        <v>330.70389</v>
      </c>
      <c s="64" r="BO532">
        <v>385.813158999999</v>
      </c>
      <c s="64" r="BP532">
        <v>99.664021</v>
      </c>
      <c s="64" r="BQ532">
        <v>1355.874031</v>
      </c>
      <c s="64" r="BR532">
        <v>4.192007</v>
      </c>
      <c s="64" r="BS532">
        <v>12.701821</v>
      </c>
      <c s="64" r="BT532">
        <v>109.201347</v>
      </c>
      <c s="64" r="BU532">
        <v>201.739109</v>
      </c>
      <c s="64" r="BV532">
        <v>355.542314999999</v>
      </c>
      <c s="64" r="BW532">
        <v>58.257074</v>
      </c>
      <c s="64" r="BX532">
        <v>409.365298999999</v>
      </c>
      <c s="64" r="BY532">
        <v>204.875058999999</v>
      </c>
      <c s="64" r="BZ532">
        <v>223.848628999999</v>
      </c>
      <c s="64" r="CA532">
        <v>0.0</v>
      </c>
      <c s="64" r="CB532">
        <v>0.0</v>
      </c>
      <c s="64" r="CC532">
        <v>0.0</v>
      </c>
      <c s="64" r="CD532">
        <v>17.0844169999999</v>
      </c>
      <c s="64" r="CE532">
        <v>36.960963</v>
      </c>
      <c s="64" r="CF532">
        <v>53.998876</v>
      </c>
      <c s="64" r="CG532">
        <v>0.0</v>
      </c>
      <c s="64" r="CH532">
        <v>115.804373</v>
      </c>
      <c s="64" r="CI532">
        <v>1429.521383</v>
      </c>
      <c s="64" r="CJ532">
        <v>8.51075799999999</v>
      </c>
      <c s="64" r="CK532">
        <v>62.6432659999999</v>
      </c>
      <c s="64" r="CL532">
        <v>212.574188999999</v>
      </c>
      <c s="64" r="CM532">
        <v>323.258805999999</v>
      </c>
      <c s="64" r="CN532">
        <v>421.422414</v>
      </c>
      <c s="64" r="CO532">
        <v>301.297458</v>
      </c>
      <c s="64" r="CP532">
        <v>0.0</v>
      </c>
      <c s="64" r="CQ532">
        <v>99.814492</v>
      </c>
      <c s="64" r="CR532">
        <v>1053.617105</v>
      </c>
      <c s="64" r="CS532">
        <v>20.960963</v>
      </c>
      <c s="64" r="CT532">
        <v>12.8924109999999</v>
      </c>
      <c s="64" r="CU532">
        <v>38.549543</v>
      </c>
      <c s="64" r="CV532">
        <v>37.857595</v>
      </c>
      <c s="64" r="CW532">
        <v>25.593288</v>
      </c>
      <c s="64" r="CX532">
        <v>33.66463</v>
      </c>
      <c s="64" r="CY532">
        <v>795.178457999999</v>
      </c>
      <c s="64" r="CZ532">
        <v>88.9202159999999</v>
      </c>
    </row>
    <row customHeight="1" r="533" ht="15.0">
      <c t="s" s="62" r="A533">
        <v>5268</v>
      </c>
      <c t="s" s="62" r="B533">
        <v>5269</v>
      </c>
      <c t="s" s="62" r="C533">
        <v>5270</v>
      </c>
      <c t="s" s="62" r="D533">
        <v>5271</v>
      </c>
      <c t="s" s="62" r="E533">
        <v>5272</v>
      </c>
      <c t="s" s="62" r="F533">
        <v>5273</v>
      </c>
      <c t="s" s="63" r="G533">
        <v>5274</v>
      </c>
      <c t="s" s="62" r="H533">
        <v>5275</v>
      </c>
      <c s="64" r="I533">
        <v>2384.0</v>
      </c>
      <c s="64" r="J533">
        <v>1827.0</v>
      </c>
      <c s="64" r="K533">
        <v>1681.0</v>
      </c>
      <c s="64" r="L533">
        <v>1636.0</v>
      </c>
      <c s="64" r="M533">
        <v>1597.0</v>
      </c>
      <c s="64" r="N533">
        <v>1630.0</v>
      </c>
      <c s="64" r="O533">
        <v>101.46</v>
      </c>
      <c s="64" r="P533">
        <v>330.532438</v>
      </c>
      <c s="64" r="Q533">
        <v>277.691962999999</v>
      </c>
      <c s="64" r="R533">
        <v>378.687085</v>
      </c>
      <c s="64" r="S533">
        <v>497.211157</v>
      </c>
      <c s="64" r="T533">
        <v>567.227027</v>
      </c>
      <c s="64" r="U533">
        <v>332.650329</v>
      </c>
      <c s="64" r="V533">
        <v>257.0</v>
      </c>
      <c s="64" r="W533">
        <v>246.0</v>
      </c>
      <c s="64" r="X533">
        <v>357.0</v>
      </c>
      <c s="64" r="Y533">
        <v>320.0</v>
      </c>
      <c s="64" r="Z533">
        <v>399.0</v>
      </c>
      <c s="64" r="AA533">
        <v>248.0</v>
      </c>
      <c s="64" r="AB533">
        <v>1169.001264</v>
      </c>
      <c s="64" r="AC533">
        <v>174.89322</v>
      </c>
      <c s="64" r="AD533">
        <v>139.306706999999</v>
      </c>
      <c s="64" r="AE533">
        <v>180.696919</v>
      </c>
      <c s="64" r="AF533">
        <v>252.987816</v>
      </c>
      <c s="64" r="AG533">
        <v>280.809873999999</v>
      </c>
      <c s="64" r="AH533">
        <v>129.738632</v>
      </c>
      <c s="64" r="AI533">
        <v>10.568095</v>
      </c>
      <c s="64" r="AJ533">
        <v>225.812222999999</v>
      </c>
      <c s="64" r="AK533">
        <v>650.046735</v>
      </c>
      <c s="64" r="AL533">
        <v>293.142305</v>
      </c>
      <c s="64" r="AM533">
        <v>1214.998736</v>
      </c>
      <c s="64" r="AN533">
        <v>155.639218</v>
      </c>
      <c s="64" r="AO533">
        <v>138.385255</v>
      </c>
      <c s="64" r="AP533">
        <v>197.990165999999</v>
      </c>
      <c s="64" r="AQ533">
        <v>244.223341</v>
      </c>
      <c s="64" r="AR533">
        <v>286.417153999999</v>
      </c>
      <c s="64" r="AS533">
        <v>177.932562999999</v>
      </c>
      <c s="64" r="AT533">
        <v>14.411039</v>
      </c>
      <c s="64" r="AU533">
        <v>204.636749</v>
      </c>
      <c s="64" r="AV533">
        <v>657.496919</v>
      </c>
      <c s="64" r="AW533">
        <v>352.865067</v>
      </c>
      <c s="64" r="AX533">
        <v>2049.23178</v>
      </c>
      <c s="64" r="AY533">
        <v>11.528831</v>
      </c>
      <c s="64" r="AZ533">
        <v>153.717746</v>
      </c>
      <c s="64" r="BA533">
        <v>26.900606</v>
      </c>
      <c s="64" r="BB533">
        <v>138.345970999999</v>
      </c>
      <c s="64" r="BC533">
        <v>338.336177</v>
      </c>
      <c s="64" r="BD533">
        <v>215.204845</v>
      </c>
      <c s="64" r="BE533">
        <v>899.877356999999</v>
      </c>
      <c s="64" r="BF533">
        <v>265.320247999999</v>
      </c>
      <c s="64" r="BG533">
        <v>1588.0</v>
      </c>
      <c s="64" r="BH533">
        <v>1026.537362</v>
      </c>
      <c s="64" r="BI533">
        <v>11.528831</v>
      </c>
      <c s="64" r="BJ533">
        <v>107.602422</v>
      </c>
      <c s="64" r="BK533">
        <v>19.214718</v>
      </c>
      <c s="64" r="BL533">
        <v>76.858873</v>
      </c>
      <c s="64" r="BM533">
        <v>57.6441549999999</v>
      </c>
      <c s="64" r="BN533">
        <v>184.461295</v>
      </c>
      <c s="64" r="BO533">
        <v>457.781701</v>
      </c>
      <c s="64" r="BP533">
        <v>111.445366</v>
      </c>
      <c s="64" r="BQ533">
        <v>1022.694418</v>
      </c>
      <c s="64" r="BR533">
        <v>0.0</v>
      </c>
      <c s="64" r="BS533">
        <v>46.115324</v>
      </c>
      <c s="64" r="BT533">
        <v>7.685887</v>
      </c>
      <c s="64" r="BU533">
        <v>61.487098</v>
      </c>
      <c s="64" r="BV533">
        <v>280.692022</v>
      </c>
      <c s="64" r="BW533">
        <v>30.743549</v>
      </c>
      <c s="64" r="BX533">
        <v>442.095655</v>
      </c>
      <c s="64" r="BY533">
        <v>153.874882</v>
      </c>
      <c s="64" r="BZ533">
        <v>169.089520999999</v>
      </c>
      <c s="64" r="CA533">
        <v>0.0</v>
      </c>
      <c s="64" r="CB533">
        <v>15.371775</v>
      </c>
      <c s="64" r="CC533">
        <v>0.0</v>
      </c>
      <c s="64" r="CD533">
        <v>3.842944</v>
      </c>
      <c s="64" r="CE533">
        <v>26.900606</v>
      </c>
      <c s="64" r="CF533">
        <v>34.5864929999999</v>
      </c>
      <c s="64" r="CG533">
        <v>0.0</v>
      </c>
      <c s="64" r="CH533">
        <v>88.3877039999999</v>
      </c>
      <c s="64" r="CI533">
        <v>833.918771999999</v>
      </c>
      <c s="64" r="CJ533">
        <v>7.685887</v>
      </c>
      <c s="64" r="CK533">
        <v>130.660084</v>
      </c>
      <c s="64" r="CL533">
        <v>26.900606</v>
      </c>
      <c s="64" r="CM533">
        <v>126.817141</v>
      </c>
      <c s="64" r="CN533">
        <v>292.063717999999</v>
      </c>
      <c s="64" r="CO533">
        <v>161.403633</v>
      </c>
      <c s="64" r="CP533">
        <v>3.842944</v>
      </c>
      <c s="64" r="CQ533">
        <v>84.5447599999999</v>
      </c>
      <c s="64" r="CR533">
        <v>1046.223486</v>
      </c>
      <c s="64" r="CS533">
        <v>3.842944</v>
      </c>
      <c s="64" r="CT533">
        <v>7.685887</v>
      </c>
      <c s="64" r="CU533">
        <v>0.0</v>
      </c>
      <c s="64" r="CV533">
        <v>7.685887</v>
      </c>
      <c s="64" r="CW533">
        <v>19.3718539999999</v>
      </c>
      <c s="64" r="CX533">
        <v>19.214718</v>
      </c>
      <c s="64" r="CY533">
        <v>896.034412999999</v>
      </c>
      <c s="64" r="CZ533">
        <v>92.3877829999999</v>
      </c>
    </row>
    <row customHeight="1" r="534" ht="15.0">
      <c t="s" s="62" r="A534">
        <v>5276</v>
      </c>
      <c t="s" s="62" r="B534">
        <v>5277</v>
      </c>
      <c t="s" s="62" r="C534">
        <v>5278</v>
      </c>
      <c t="s" s="62" r="D534">
        <v>5279</v>
      </c>
      <c t="s" s="62" r="E534">
        <v>5280</v>
      </c>
      <c t="s" s="62" r="F534">
        <v>5281</v>
      </c>
      <c t="s" s="63" r="G534">
        <v>5282</v>
      </c>
      <c t="s" s="62" r="H534">
        <v>5283</v>
      </c>
      <c s="64" r="I534">
        <v>880.0</v>
      </c>
      <c s="64" r="J534">
        <v>694.0</v>
      </c>
      <c s="64" r="K534">
        <v>658.0</v>
      </c>
      <c s="64" r="L534">
        <v>680.0</v>
      </c>
      <c s="64" r="M534">
        <v>620.0</v>
      </c>
      <c s="64" r="N534">
        <v>662.0</v>
      </c>
      <c s="64" r="O534">
        <v>34.0</v>
      </c>
      <c s="64" r="P534">
        <v>123.690987</v>
      </c>
      <c s="64" r="Q534">
        <v>92.532189</v>
      </c>
      <c s="64" r="R534">
        <v>150.128755</v>
      </c>
      <c s="64" r="S534">
        <v>169.012876</v>
      </c>
      <c s="64" r="T534">
        <v>206.781116</v>
      </c>
      <c s="64" r="U534">
        <v>137.854076999999</v>
      </c>
      <c s="64" r="V534">
        <v>80.0</v>
      </c>
      <c s="64" r="W534">
        <v>94.0</v>
      </c>
      <c s="64" r="X534">
        <v>124.0</v>
      </c>
      <c s="64" r="Y534">
        <v>136.0</v>
      </c>
      <c s="64" r="Z534">
        <v>177.0</v>
      </c>
      <c s="64" r="AA534">
        <v>83.0</v>
      </c>
      <c s="64" r="AB534">
        <v>435.27897</v>
      </c>
      <c s="64" r="AC534">
        <v>62.3175969999999</v>
      </c>
      <c s="64" r="AD534">
        <v>49.0987119999999</v>
      </c>
      <c s="64" r="AE534">
        <v>76.480687</v>
      </c>
      <c s="64" r="AF534">
        <v>90.643777</v>
      </c>
      <c s="64" r="AG534">
        <v>101.974249</v>
      </c>
      <c s="64" r="AH534">
        <v>51.93133</v>
      </c>
      <c s="64" r="AI534">
        <v>2.832618</v>
      </c>
      <c s="64" r="AJ534">
        <v>84.978541</v>
      </c>
      <c s="64" r="AK534">
        <v>232.274677999999</v>
      </c>
      <c s="64" r="AL534">
        <v>118.025751</v>
      </c>
      <c s="64" r="AM534">
        <v>444.721029999999</v>
      </c>
      <c s="64" r="AN534">
        <v>61.3733909999999</v>
      </c>
      <c s="64" r="AO534">
        <v>43.4334759999999</v>
      </c>
      <c s="64" r="AP534">
        <v>73.648069</v>
      </c>
      <c s="64" r="AQ534">
        <v>78.369099</v>
      </c>
      <c s="64" r="AR534">
        <v>104.806867</v>
      </c>
      <c s="64" r="AS534">
        <v>75.5364809999999</v>
      </c>
      <c s="64" r="AT534">
        <v>7.55364799999999</v>
      </c>
      <c s="64" r="AU534">
        <v>77.4248929999999</v>
      </c>
      <c s="64" r="AV534">
        <v>232.274677999999</v>
      </c>
      <c s="64" r="AW534">
        <v>135.021458999999</v>
      </c>
      <c s="64" r="AX534">
        <v>751.587983</v>
      </c>
      <c s="64" r="AY534">
        <v>11.330472</v>
      </c>
      <c s="64" r="AZ534">
        <v>45.321888</v>
      </c>
      <c s="64" r="BA534">
        <v>26.4377679999999</v>
      </c>
      <c s="64" r="BB534">
        <v>49.0987119999999</v>
      </c>
      <c s="64" r="BC534">
        <v>101.974249</v>
      </c>
      <c s="64" r="BD534">
        <v>113.304721</v>
      </c>
      <c s="64" r="BE534">
        <v>321.030042999999</v>
      </c>
      <c s="64" r="BF534">
        <v>83.090129</v>
      </c>
      <c s="64" r="BG534">
        <v>632.0</v>
      </c>
      <c s="64" r="BH534">
        <v>381.459227</v>
      </c>
      <c s="64" r="BI534">
        <v>7.55364799999999</v>
      </c>
      <c s="64" r="BJ534">
        <v>22.660944</v>
      </c>
      <c s="64" r="BK534">
        <v>7.55364799999999</v>
      </c>
      <c s="64" r="BL534">
        <v>30.214592</v>
      </c>
      <c s="64" r="BM534">
        <v>18.8841199999999</v>
      </c>
      <c s="64" r="BN534">
        <v>109.527897</v>
      </c>
      <c s="64" r="BO534">
        <v>158.626609</v>
      </c>
      <c s="64" r="BP534">
        <v>26.4377679999999</v>
      </c>
      <c s="64" r="BQ534">
        <v>370.128755</v>
      </c>
      <c s="64" r="BR534">
        <v>3.776824</v>
      </c>
      <c s="64" r="BS534">
        <v>22.660944</v>
      </c>
      <c s="64" r="BT534">
        <v>18.8841199999999</v>
      </c>
      <c s="64" r="BU534">
        <v>18.8841199999999</v>
      </c>
      <c s="64" r="BV534">
        <v>83.090129</v>
      </c>
      <c s="64" r="BW534">
        <v>3.776824</v>
      </c>
      <c s="64" r="BX534">
        <v>162.403433</v>
      </c>
      <c s="64" r="BY534">
        <v>56.6523609999999</v>
      </c>
      <c s="64" r="BZ534">
        <v>75.5364809999999</v>
      </c>
      <c s="64" r="CA534">
        <v>0.0</v>
      </c>
      <c s="64" r="CB534">
        <v>3.776824</v>
      </c>
      <c s="64" r="CC534">
        <v>0.0</v>
      </c>
      <c s="64" r="CD534">
        <v>3.776824</v>
      </c>
      <c s="64" r="CE534">
        <v>7.55364799999999</v>
      </c>
      <c s="64" r="CF534">
        <v>22.660944</v>
      </c>
      <c s="64" r="CG534">
        <v>0.0</v>
      </c>
      <c s="64" r="CH534">
        <v>37.7682399999999</v>
      </c>
      <c s="64" r="CI534">
        <v>268.154506</v>
      </c>
      <c s="64" r="CJ534">
        <v>11.330472</v>
      </c>
      <c s="64" r="CK534">
        <v>30.214592</v>
      </c>
      <c s="64" r="CL534">
        <v>15.107296</v>
      </c>
      <c s="64" r="CM534">
        <v>26.4377679999999</v>
      </c>
      <c s="64" r="CN534">
        <v>83.090129</v>
      </c>
      <c s="64" r="CO534">
        <v>83.090129</v>
      </c>
      <c s="64" r="CP534">
        <v>3.776824</v>
      </c>
      <c s="64" r="CQ534">
        <v>15.107296</v>
      </c>
      <c s="64" r="CR534">
        <v>407.896996</v>
      </c>
      <c s="64" r="CS534">
        <v>0.0</v>
      </c>
      <c s="64" r="CT534">
        <v>11.330472</v>
      </c>
      <c s="64" r="CU534">
        <v>11.330472</v>
      </c>
      <c s="64" r="CV534">
        <v>18.8841199999999</v>
      </c>
      <c s="64" r="CW534">
        <v>11.330472</v>
      </c>
      <c s="64" r="CX534">
        <v>7.55364799999999</v>
      </c>
      <c s="64" r="CY534">
        <v>317.253219</v>
      </c>
      <c s="64" r="CZ534">
        <v>30.214592</v>
      </c>
    </row>
    <row customHeight="1" r="535" ht="15.0">
      <c t="s" s="62" r="A535">
        <v>5284</v>
      </c>
      <c t="s" s="62" r="B535">
        <v>5285</v>
      </c>
      <c t="s" s="62" r="C535">
        <v>5286</v>
      </c>
      <c t="s" s="62" r="D535">
        <v>5287</v>
      </c>
      <c t="s" s="62" r="E535">
        <v>5288</v>
      </c>
      <c t="s" s="62" r="F535">
        <v>5289</v>
      </c>
      <c t="s" s="63" r="G535">
        <v>5290</v>
      </c>
      <c t="s" s="62" r="H535">
        <v>5291</v>
      </c>
      <c s="64" r="I535">
        <v>820.0</v>
      </c>
      <c s="64" r="J535">
        <v>715.0</v>
      </c>
      <c s="64" r="K535">
        <v>656.0</v>
      </c>
      <c s="64" r="L535">
        <v>581.0</v>
      </c>
      <c s="64" r="M535">
        <v>465.0</v>
      </c>
      <c s="64" r="N535">
        <v>550.0</v>
      </c>
      <c s="64" r="O535">
        <v>8.59</v>
      </c>
      <c s="64" r="P535">
        <v>194.481186</v>
      </c>
      <c s="64" r="Q535">
        <v>123.420753</v>
      </c>
      <c s="64" r="R535">
        <v>190.741163</v>
      </c>
      <c s="64" r="S535">
        <v>177.651083</v>
      </c>
      <c s="64" r="T535">
        <v>89.760547</v>
      </c>
      <c s="64" r="U535">
        <v>43.9452679999999</v>
      </c>
      <c s="64" r="V535">
        <v>130.0</v>
      </c>
      <c s="64" r="W535">
        <v>157.0</v>
      </c>
      <c s="64" r="X535">
        <v>182.0</v>
      </c>
      <c s="64" r="Y535">
        <v>127.0</v>
      </c>
      <c s="64" r="Z535">
        <v>76.0</v>
      </c>
      <c s="64" r="AA535">
        <v>43.0</v>
      </c>
      <c s="64" r="AB535">
        <v>406.72748</v>
      </c>
      <c s="64" r="AC535">
        <v>108.460661</v>
      </c>
      <c s="64" r="AD535">
        <v>58.9053589999999</v>
      </c>
      <c s="64" r="AE535">
        <v>91.630559</v>
      </c>
      <c s="64" r="AF535">
        <v>87.8905359999999</v>
      </c>
      <c s="64" r="AG535">
        <v>43.9452679999999</v>
      </c>
      <c s="64" r="AH535">
        <v>15.895097</v>
      </c>
      <c s="64" r="AI535">
        <v>0.0</v>
      </c>
      <c s="64" r="AJ535">
        <v>129.965791999999</v>
      </c>
      <c s="64" r="AK535">
        <v>242.166476999999</v>
      </c>
      <c s="64" r="AL535">
        <v>34.5952109999999</v>
      </c>
      <c s="64" r="AM535">
        <v>413.272519999999</v>
      </c>
      <c s="64" r="AN535">
        <v>86.020525</v>
      </c>
      <c s="64" r="AO535">
        <v>64.515393</v>
      </c>
      <c s="64" r="AP535">
        <v>99.1106039999999</v>
      </c>
      <c s="64" r="AQ535">
        <v>89.760547</v>
      </c>
      <c s="64" r="AR535">
        <v>45.8152789999999</v>
      </c>
      <c s="64" r="AS535">
        <v>25.2451539999999</v>
      </c>
      <c s="64" r="AT535">
        <v>2.80501699999999</v>
      </c>
      <c s="64" r="AU535">
        <v>109.395667</v>
      </c>
      <c s="64" r="AV535">
        <v>249.646522</v>
      </c>
      <c s="64" r="AW535">
        <v>54.230331</v>
      </c>
      <c s="64" r="AX535">
        <v>632.063853999999</v>
      </c>
      <c s="64" r="AY535">
        <v>29.920182</v>
      </c>
      <c s="64" r="AZ535">
        <v>33.6602049999999</v>
      </c>
      <c s="64" r="BA535">
        <v>37.4002279999999</v>
      </c>
      <c s="64" r="BB535">
        <v>104.720639</v>
      </c>
      <c s="64" r="BC535">
        <v>127.160775</v>
      </c>
      <c s="64" r="BD535">
        <v>108.460661</v>
      </c>
      <c s="64" r="BE535">
        <v>123.420753</v>
      </c>
      <c s="64" r="BF535">
        <v>67.3204099999999</v>
      </c>
      <c s="64" r="BG535">
        <v>568.0</v>
      </c>
      <c s="64" r="BH535">
        <v>310.421893</v>
      </c>
      <c s="64" r="BI535">
        <v>11.2200679999999</v>
      </c>
      <c s="64" r="BJ535">
        <v>33.6602049999999</v>
      </c>
      <c s="64" r="BK535">
        <v>14.960091</v>
      </c>
      <c s="64" r="BL535">
        <v>56.1003419999999</v>
      </c>
      <c s="64" r="BM535">
        <v>18.7001139999999</v>
      </c>
      <c s="64" r="BN535">
        <v>78.540479</v>
      </c>
      <c s="64" r="BO535">
        <v>59.8403649999999</v>
      </c>
      <c s="64" r="BP535">
        <v>37.4002279999999</v>
      </c>
      <c s="64" r="BQ535">
        <v>321.641960999999</v>
      </c>
      <c s="64" r="BR535">
        <v>18.7001139999999</v>
      </c>
      <c s="64" r="BS535">
        <v>0.0</v>
      </c>
      <c s="64" r="BT535">
        <v>22.440137</v>
      </c>
      <c s="64" r="BU535">
        <v>48.620296</v>
      </c>
      <c s="64" r="BV535">
        <v>108.460661</v>
      </c>
      <c s="64" r="BW535">
        <v>29.920182</v>
      </c>
      <c s="64" r="BX535">
        <v>63.5803879999999</v>
      </c>
      <c s="64" r="BY535">
        <v>29.920182</v>
      </c>
      <c s="64" r="BZ535">
        <v>82.2805019999999</v>
      </c>
      <c s="64" r="CA535">
        <v>0.0</v>
      </c>
      <c s="64" r="CB535">
        <v>0.0</v>
      </c>
      <c s="64" r="CC535">
        <v>0.0</v>
      </c>
      <c s="64" r="CD535">
        <v>7.48004599999999</v>
      </c>
      <c s="64" r="CE535">
        <v>18.7001139999999</v>
      </c>
      <c s="64" r="CF535">
        <v>14.960091</v>
      </c>
      <c s="64" r="CG535">
        <v>0.0</v>
      </c>
      <c s="64" r="CH535">
        <v>41.1402509999999</v>
      </c>
      <c s="64" r="CI535">
        <v>377.742302999999</v>
      </c>
      <c s="64" r="CJ535">
        <v>14.960091</v>
      </c>
      <c s="64" r="CK535">
        <v>33.6602049999999</v>
      </c>
      <c s="64" r="CL535">
        <v>37.4002279999999</v>
      </c>
      <c s="64" r="CM535">
        <v>89.760547</v>
      </c>
      <c s="64" r="CN535">
        <v>97.240593</v>
      </c>
      <c s="64" r="CO535">
        <v>82.2805019999999</v>
      </c>
      <c s="64" r="CP535">
        <v>3.74002299999999</v>
      </c>
      <c s="64" r="CQ535">
        <v>18.7001139999999</v>
      </c>
      <c s="64" r="CR535">
        <v>172.041048999999</v>
      </c>
      <c s="64" r="CS535">
        <v>14.960091</v>
      </c>
      <c s="64" r="CT535">
        <v>0.0</v>
      </c>
      <c s="64" r="CU535">
        <v>0.0</v>
      </c>
      <c s="64" r="CV535">
        <v>7.48004599999999</v>
      </c>
      <c s="64" r="CW535">
        <v>11.2200679999999</v>
      </c>
      <c s="64" r="CX535">
        <v>11.2200679999999</v>
      </c>
      <c s="64" r="CY535">
        <v>119.68073</v>
      </c>
      <c s="64" r="CZ535">
        <v>7.48004599999999</v>
      </c>
    </row>
    <row customHeight="1" r="536" ht="15.0">
      <c t="s" s="62" r="A536">
        <v>5292</v>
      </c>
      <c t="s" s="62" r="B536">
        <v>5293</v>
      </c>
      <c t="s" s="62" r="C536">
        <v>5294</v>
      </c>
      <c t="s" s="62" r="D536">
        <v>5295</v>
      </c>
      <c t="s" s="62" r="E536">
        <v>5296</v>
      </c>
      <c t="s" s="62" r="F536">
        <v>5297</v>
      </c>
      <c t="s" s="63" r="G536">
        <v>5298</v>
      </c>
      <c t="s" s="62" r="H536">
        <v>5299</v>
      </c>
      <c s="64" r="I536">
        <v>919.0</v>
      </c>
      <c s="64" r="J536">
        <v>869.0</v>
      </c>
      <c s="64" r="K536">
        <v>869.0</v>
      </c>
      <c s="64" r="L536">
        <v>880.0</v>
      </c>
      <c s="64" r="M536">
        <v>923.0</v>
      </c>
      <c s="64" r="N536">
        <v>831.0</v>
      </c>
      <c s="64" r="O536">
        <v>4.75</v>
      </c>
      <c s="64" r="P536">
        <v>163.090654</v>
      </c>
      <c s="64" r="Q536">
        <v>155.487636</v>
      </c>
      <c s="64" r="R536">
        <v>178.135887999999</v>
      </c>
      <c s="64" r="S536">
        <v>200.578723</v>
      </c>
      <c s="64" r="T536">
        <v>109.157303</v>
      </c>
      <c s="64" r="U536">
        <v>112.549797</v>
      </c>
      <c s="64" r="V536">
        <v>163.0</v>
      </c>
      <c s="64" r="W536">
        <v>129.0</v>
      </c>
      <c s="64" r="X536">
        <v>193.0</v>
      </c>
      <c s="64" r="Y536">
        <v>172.0</v>
      </c>
      <c s="64" r="Z536">
        <v>123.0</v>
      </c>
      <c s="64" r="AA536">
        <v>89.0</v>
      </c>
      <c s="64" r="AB536">
        <v>443.694827999999</v>
      </c>
      <c s="64" r="AC536">
        <v>87.4401699999999</v>
      </c>
      <c s="64" r="AD536">
        <v>71.9260069999999</v>
      </c>
      <c s="64" r="AE536">
        <v>92.557957</v>
      </c>
      <c s="64" r="AF536">
        <v>105.227408</v>
      </c>
      <c s="64" r="AG536">
        <v>55.087007</v>
      </c>
      <c s="64" r="AH536">
        <v>27.526385</v>
      </c>
      <c s="64" r="AI536">
        <v>3.929895</v>
      </c>
      <c s="64" r="AJ536">
        <v>111.019542</v>
      </c>
      <c s="64" r="AK536">
        <v>271.693437</v>
      </c>
      <c s="64" r="AL536">
        <v>60.9818489999999</v>
      </c>
      <c s="64" r="AM536">
        <v>475.305172</v>
      </c>
      <c s="64" r="AN536">
        <v>75.650484</v>
      </c>
      <c s="64" r="AO536">
        <v>83.5616289999999</v>
      </c>
      <c s="64" r="AP536">
        <v>85.577931</v>
      </c>
      <c s="64" r="AQ536">
        <v>95.351315</v>
      </c>
      <c s="64" r="AR536">
        <v>54.0702959999999</v>
      </c>
      <c s="64" r="AS536">
        <v>68.150175</v>
      </c>
      <c s="64" r="AT536">
        <v>12.943341</v>
      </c>
      <c s="64" r="AU536">
        <v>100.212329999999</v>
      </c>
      <c s="64" r="AV536">
        <v>263.508400999999</v>
      </c>
      <c s="64" r="AW536">
        <v>111.584441</v>
      </c>
      <c s="64" r="AX536">
        <v>775.558821999999</v>
      </c>
      <c s="64" r="AY536">
        <v>15.719581</v>
      </c>
      <c s="64" r="AZ536">
        <v>19.649476</v>
      </c>
      <c s="64" r="BA536">
        <v>43.2288479999999</v>
      </c>
      <c s="64" r="BB536">
        <v>66.876692</v>
      </c>
      <c s="64" r="BC536">
        <v>129.755017</v>
      </c>
      <c s="64" r="BD536">
        <v>165.603383</v>
      </c>
      <c s="64" r="BE536">
        <v>244.201288</v>
      </c>
      <c s="64" r="BF536">
        <v>90.5245369999999</v>
      </c>
      <c s="64" r="BG536">
        <v>728.0</v>
      </c>
      <c s="64" r="BH536">
        <v>362.235092</v>
      </c>
      <c s="64" r="BI536">
        <v>11.789686</v>
      </c>
      <c s="64" r="BJ536">
        <v>19.649476</v>
      </c>
      <c s="64" r="BK536">
        <v>31.439162</v>
      </c>
      <c s="64" r="BL536">
        <v>31.507635</v>
      </c>
      <c s="64" r="BM536">
        <v>23.5793719999999</v>
      </c>
      <c s="64" r="BN536">
        <v>118.376167</v>
      </c>
      <c s="64" r="BO536">
        <v>90.387591</v>
      </c>
      <c s="64" r="BP536">
        <v>35.506003</v>
      </c>
      <c s="64" r="BQ536">
        <v>413.323731</v>
      </c>
      <c s="64" r="BR536">
        <v>3.929895</v>
      </c>
      <c s="64" r="BS536">
        <v>0.0</v>
      </c>
      <c s="64" r="BT536">
        <v>11.789686</v>
      </c>
      <c s="64" r="BU536">
        <v>35.3690569999999</v>
      </c>
      <c s="64" r="BV536">
        <v>106.175645</v>
      </c>
      <c s="64" r="BW536">
        <v>47.2272159999999</v>
      </c>
      <c s="64" r="BX536">
        <v>153.813696999999</v>
      </c>
      <c s="64" r="BY536">
        <v>55.018534</v>
      </c>
      <c s="64" r="BZ536">
        <v>114.446271999999</v>
      </c>
      <c s="64" r="CA536">
        <v>0.0</v>
      </c>
      <c s="64" r="CB536">
        <v>0.0</v>
      </c>
      <c s="64" r="CC536">
        <v>0.0</v>
      </c>
      <c s="64" r="CD536">
        <v>0.0</v>
      </c>
      <c s="64" r="CE536">
        <v>15.788054</v>
      </c>
      <c s="64" r="CF536">
        <v>43.5027389999999</v>
      </c>
      <c s="64" r="CG536">
        <v>0.0</v>
      </c>
      <c s="64" r="CH536">
        <v>55.155479</v>
      </c>
      <c s="64" r="CI536">
        <v>330.385093999999</v>
      </c>
      <c s="64" r="CJ536">
        <v>7.859791</v>
      </c>
      <c s="64" r="CK536">
        <v>15.719581</v>
      </c>
      <c s="64" r="CL536">
        <v>39.2989529999999</v>
      </c>
      <c s="64" r="CM536">
        <v>51.088639</v>
      </c>
      <c s="64" r="CN536">
        <v>102.177277</v>
      </c>
      <c s="64" r="CO536">
        <v>102.451168</v>
      </c>
      <c s="64" r="CP536">
        <v>0.0</v>
      </c>
      <c s="64" r="CQ536">
        <v>11.789686</v>
      </c>
      <c s="64" r="CR536">
        <v>330.727457</v>
      </c>
      <c s="64" r="CS536">
        <v>7.859791</v>
      </c>
      <c s="64" r="CT536">
        <v>3.929895</v>
      </c>
      <c s="64" r="CU536">
        <v>3.929895</v>
      </c>
      <c s="64" r="CV536">
        <v>15.788054</v>
      </c>
      <c s="64" r="CW536">
        <v>11.789686</v>
      </c>
      <c s="64" r="CX536">
        <v>19.649476</v>
      </c>
      <c s="64" r="CY536">
        <v>244.201288</v>
      </c>
      <c s="64" r="CZ536">
        <v>23.5793719999999</v>
      </c>
    </row>
    <row customHeight="1" r="537" ht="15.0">
      <c t="s" s="62" r="A537">
        <v>5300</v>
      </c>
      <c t="s" s="62" r="B537">
        <v>5301</v>
      </c>
      <c t="s" s="62" r="C537">
        <v>5302</v>
      </c>
      <c t="s" s="62" r="D537">
        <v>5303</v>
      </c>
      <c t="s" s="62" r="E537">
        <v>5304</v>
      </c>
      <c t="s" s="62" r="F537">
        <v>5305</v>
      </c>
      <c t="s" s="63" r="G537">
        <v>5306</v>
      </c>
      <c t="s" s="62" r="H537">
        <v>5307</v>
      </c>
      <c s="64" r="I537">
        <v>1356.0</v>
      </c>
      <c s="64" r="J537">
        <v>1273.0</v>
      </c>
      <c s="64" r="K537">
        <v>1344.0</v>
      </c>
      <c s="64" r="L537">
        <v>1616.0</v>
      </c>
      <c s="64" r="M537">
        <v>1648.0</v>
      </c>
      <c s="64" r="N537">
        <v>1630.0</v>
      </c>
      <c s="64" r="O537">
        <v>17.09</v>
      </c>
      <c s="64" r="P537">
        <v>167.415387</v>
      </c>
      <c s="64" r="Q537">
        <v>145.72307</v>
      </c>
      <c s="64" r="R537">
        <v>195.969232</v>
      </c>
      <c s="64" r="S537">
        <v>274.753849</v>
      </c>
      <c s="64" r="T537">
        <v>355.507697</v>
      </c>
      <c s="64" r="U537">
        <v>216.630764</v>
      </c>
      <c s="64" r="V537">
        <v>174.0</v>
      </c>
      <c s="64" r="W537">
        <v>154.0</v>
      </c>
      <c s="64" r="X537">
        <v>232.0</v>
      </c>
      <c s="64" r="Y537">
        <v>254.0</v>
      </c>
      <c s="64" r="Z537">
        <v>297.0</v>
      </c>
      <c s="64" r="AA537">
        <v>162.0</v>
      </c>
      <c s="64" r="AB537">
        <v>641.076924999999</v>
      </c>
      <c s="64" r="AC537">
        <v>85.661534</v>
      </c>
      <c s="64" r="AD537">
        <v>69.907689</v>
      </c>
      <c s="64" r="AE537">
        <v>100.446154</v>
      </c>
      <c s="64" r="AF537">
        <v>132.953850999999</v>
      </c>
      <c s="64" r="AG537">
        <v>169.400008</v>
      </c>
      <c s="64" r="AH537">
        <v>78.769227</v>
      </c>
      <c s="64" r="AI537">
        <v>3.938461</v>
      </c>
      <c s="64" r="AJ537">
        <v>106.338455999999</v>
      </c>
      <c s="64" r="AK537">
        <v>350.60001</v>
      </c>
      <c s="64" r="AL537">
        <v>184.138458</v>
      </c>
      <c s="64" r="AM537">
        <v>714.923075</v>
      </c>
      <c s="64" r="AN537">
        <v>81.753853</v>
      </c>
      <c s="64" r="AO537">
        <v>75.815381</v>
      </c>
      <c s="64" r="AP537">
        <v>95.5230779999999</v>
      </c>
      <c s="64" r="AQ537">
        <v>141.799999</v>
      </c>
      <c s="64" r="AR537">
        <v>186.107688999999</v>
      </c>
      <c s="64" r="AS537">
        <v>123.092307</v>
      </c>
      <c s="64" r="AT537">
        <v>10.830769</v>
      </c>
      <c s="64" r="AU537">
        <v>102.430775</v>
      </c>
      <c s="64" r="AV537">
        <v>369.276922</v>
      </c>
      <c s="64" r="AW537">
        <v>243.215377999999</v>
      </c>
      <c s="64" r="AX537">
        <v>1185.784666</v>
      </c>
      <c s="64" r="AY537">
        <v>3.938461</v>
      </c>
      <c s="64" r="AZ537">
        <v>94.5230719999999</v>
      </c>
      <c s="64" r="BA537">
        <v>27.630789</v>
      </c>
      <c s="64" r="BB537">
        <v>43.323075</v>
      </c>
      <c s="64" r="BC537">
        <v>181.230782</v>
      </c>
      <c s="64" r="BD537">
        <v>106.338455999999</v>
      </c>
      <c s="64" r="BE537">
        <v>590.892323</v>
      </c>
      <c s="64" r="BF537">
        <v>137.907706999999</v>
      </c>
      <c s="64" r="BG537">
        <v>1146.0</v>
      </c>
      <c s="64" r="BH537">
        <v>579.138498</v>
      </c>
      <c s="64" r="BI537">
        <v>3.938461</v>
      </c>
      <c s="64" r="BJ537">
        <v>74.8307659999999</v>
      </c>
      <c s="64" r="BK537">
        <v>11.876944</v>
      </c>
      <c s="64" r="BL537">
        <v>23.630768</v>
      </c>
      <c s="64" r="BM537">
        <v>15.753845</v>
      </c>
      <c s="64" r="BN537">
        <v>94.5230719999999</v>
      </c>
      <c s="64" r="BO537">
        <v>287.569238999999</v>
      </c>
      <c s="64" r="BP537">
        <v>67.015403</v>
      </c>
      <c s="64" r="BQ537">
        <v>606.646167999999</v>
      </c>
      <c s="64" r="BR537">
        <v>0.0</v>
      </c>
      <c s="64" r="BS537">
        <v>19.692307</v>
      </c>
      <c s="64" r="BT537">
        <v>15.753845</v>
      </c>
      <c s="64" r="BU537">
        <v>19.692307</v>
      </c>
      <c s="64" r="BV537">
        <v>165.476936999999</v>
      </c>
      <c s="64" r="BW537">
        <v>11.815384</v>
      </c>
      <c s="64" r="BX537">
        <v>303.323083999999</v>
      </c>
      <c s="64" r="BY537">
        <v>70.8923039999999</v>
      </c>
      <c s="64" r="BZ537">
        <v>110.276917999999</v>
      </c>
      <c s="64" r="CA537">
        <v>0.0</v>
      </c>
      <c s="64" r="CB537">
        <v>0.0</v>
      </c>
      <c s="64" r="CC537">
        <v>7.87692299999999</v>
      </c>
      <c s="64" r="CD537">
        <v>7.87692299999999</v>
      </c>
      <c s="64" r="CE537">
        <v>19.692307</v>
      </c>
      <c s="64" r="CF537">
        <v>23.630768</v>
      </c>
      <c s="64" r="CG537">
        <v>0.0</v>
      </c>
      <c s="64" r="CH537">
        <v>51.199998</v>
      </c>
      <c s="64" r="CI537">
        <v>374.276948</v>
      </c>
      <c s="64" r="CJ537">
        <v>0.0</v>
      </c>
      <c s="64" r="CK537">
        <v>70.8923039999999</v>
      </c>
      <c s="64" r="CL537">
        <v>19.753867</v>
      </c>
      <c s="64" r="CM537">
        <v>23.630768</v>
      </c>
      <c s="64" r="CN537">
        <v>141.846169</v>
      </c>
      <c s="64" r="CO537">
        <v>66.953843</v>
      </c>
      <c s="64" r="CP537">
        <v>7.87692299999999</v>
      </c>
      <c s="64" r="CQ537">
        <v>43.323075</v>
      </c>
      <c s="64" r="CR537">
        <v>701.2308</v>
      </c>
      <c s="64" r="CS537">
        <v>3.938461</v>
      </c>
      <c s="64" r="CT537">
        <v>23.630768</v>
      </c>
      <c s="64" r="CU537">
        <v>0.0</v>
      </c>
      <c s="64" r="CV537">
        <v>11.815384</v>
      </c>
      <c s="64" r="CW537">
        <v>19.692307</v>
      </c>
      <c s="64" r="CX537">
        <v>15.753845</v>
      </c>
      <c s="64" r="CY537">
        <v>583.0154</v>
      </c>
      <c s="64" r="CZ537">
        <v>43.384635</v>
      </c>
    </row>
    <row customHeight="1" r="538" ht="15.0">
      <c t="s" s="62" r="A538">
        <v>5308</v>
      </c>
      <c t="s" s="62" r="B538">
        <v>5309</v>
      </c>
      <c t="s" s="62" r="C538">
        <v>5310</v>
      </c>
      <c t="s" s="62" r="D538">
        <v>5311</v>
      </c>
      <c t="s" s="62" r="E538">
        <v>5312</v>
      </c>
      <c t="s" s="62" r="F538">
        <v>5313</v>
      </c>
      <c t="s" s="63" r="G538">
        <v>5314</v>
      </c>
      <c t="s" s="62" r="H538">
        <v>5315</v>
      </c>
      <c s="64" r="I538">
        <v>1226.0</v>
      </c>
      <c s="64" r="J538">
        <v>1068.0</v>
      </c>
      <c s="64" r="K538">
        <v>1075.0</v>
      </c>
      <c s="64" r="L538">
        <v>910.0</v>
      </c>
      <c s="64" r="M538">
        <v>753.0</v>
      </c>
      <c s="64" r="N538">
        <v>765.0</v>
      </c>
      <c s="64" r="O538">
        <v>21.94</v>
      </c>
      <c s="64" r="P538">
        <v>236.395909999999</v>
      </c>
      <c s="64" r="Q538">
        <v>157.526434999999</v>
      </c>
      <c s="64" r="R538">
        <v>251.722680999999</v>
      </c>
      <c s="64" r="S538">
        <v>260.814846999999</v>
      </c>
      <c s="64" r="T538">
        <v>174.687408</v>
      </c>
      <c s="64" r="U538">
        <v>144.852718</v>
      </c>
      <c s="64" r="V538">
        <v>181.0</v>
      </c>
      <c s="64" r="W538">
        <v>179.0</v>
      </c>
      <c s="64" r="X538">
        <v>226.0</v>
      </c>
      <c s="64" r="Y538">
        <v>204.0</v>
      </c>
      <c s="64" r="Z538">
        <v>144.0</v>
      </c>
      <c s="64" r="AA538">
        <v>134.0</v>
      </c>
      <c s="64" r="AB538">
        <v>568.586141</v>
      </c>
      <c s="64" r="AC538">
        <v>119.732992999999</v>
      </c>
      <c s="64" r="AD538">
        <v>77.751665</v>
      </c>
      <c s="64" r="AE538">
        <v>126.896506</v>
      </c>
      <c s="64" r="AF538">
        <v>121.732485999999</v>
      </c>
      <c s="64" r="AG538">
        <v>85.8204719999999</v>
      </c>
      <c s="64" r="AH538">
        <v>31.58245</v>
      </c>
      <c s="64" r="AI538">
        <v>5.069569</v>
      </c>
      <c s="64" r="AJ538">
        <v>143.270249</v>
      </c>
      <c s="64" r="AK538">
        <v>341.660202</v>
      </c>
      <c s="64" r="AL538">
        <v>83.65569</v>
      </c>
      <c s="64" r="AM538">
        <v>657.413859</v>
      </c>
      <c s="64" r="AN538">
        <v>116.662916999999</v>
      </c>
      <c s="64" r="AO538">
        <v>79.77477</v>
      </c>
      <c s="64" r="AP538">
        <v>124.826175</v>
      </c>
      <c s="64" r="AQ538">
        <v>139.082361999999</v>
      </c>
      <c s="64" r="AR538">
        <v>88.8669359999999</v>
      </c>
      <c s="64" r="AS538">
        <v>87.135193</v>
      </c>
      <c s="64" r="AT538">
        <v>21.065507</v>
      </c>
      <c s="64" r="AU538">
        <v>140.200172</v>
      </c>
      <c s="64" r="AV538">
        <v>349.776234999999</v>
      </c>
      <c s="64" r="AW538">
        <v>167.437452</v>
      </c>
      <c s="64" r="AX538">
        <v>996.720376999999</v>
      </c>
      <c s="64" r="AY538">
        <v>20.467178</v>
      </c>
      <c s="64" r="AZ538">
        <v>32.7474849999999</v>
      </c>
      <c s="64" r="BA538">
        <v>40.9343569999999</v>
      </c>
      <c s="64" r="BB538">
        <v>94.149021</v>
      </c>
      <c s="64" r="BC538">
        <v>159.643991</v>
      </c>
      <c s="64" r="BD538">
        <v>245.417238</v>
      </c>
      <c s="64" r="BE538">
        <v>313.494423999999</v>
      </c>
      <c s="64" r="BF538">
        <v>89.8666819999999</v>
      </c>
      <c s="64" r="BG538">
        <v>880.0</v>
      </c>
      <c s="64" r="BH538">
        <v>449.711216999999</v>
      </c>
      <c s="64" r="BI538">
        <v>16.373743</v>
      </c>
      <c s="64" r="BJ538">
        <v>16.373743</v>
      </c>
      <c s="64" r="BK538">
        <v>24.560614</v>
      </c>
      <c s="64" r="BL538">
        <v>45.0277919999999</v>
      </c>
      <c s="64" r="BM538">
        <v>24.560614</v>
      </c>
      <c s="64" r="BN538">
        <v>171.924297999999</v>
      </c>
      <c s="64" r="BO538">
        <v>126.518700999999</v>
      </c>
      <c s="64" r="BP538">
        <v>24.371711</v>
      </c>
      <c s="64" r="BQ538">
        <v>547.009159999999</v>
      </c>
      <c s="64" r="BR538">
        <v>4.09343599999999</v>
      </c>
      <c s="64" r="BS538">
        <v>16.373743</v>
      </c>
      <c s="64" r="BT538">
        <v>16.373743</v>
      </c>
      <c s="64" r="BU538">
        <v>49.121228</v>
      </c>
      <c s="64" r="BV538">
        <v>135.083377</v>
      </c>
      <c s="64" r="BW538">
        <v>73.49294</v>
      </c>
      <c s="64" r="BX538">
        <v>186.975722999999</v>
      </c>
      <c s="64" r="BY538">
        <v>65.494971</v>
      </c>
      <c s="64" r="BZ538">
        <v>114.616198999999</v>
      </c>
      <c s="64" r="CA538">
        <v>4.09343599999999</v>
      </c>
      <c s="64" r="CB538">
        <v>0.0</v>
      </c>
      <c s="64" r="CC538">
        <v>0.0</v>
      </c>
      <c s="64" r="CD538">
        <v>4.09343599999999</v>
      </c>
      <c s="64" r="CE538">
        <v>32.7474849999999</v>
      </c>
      <c s="64" r="CF538">
        <v>49.121228</v>
      </c>
      <c s="64" r="CG538">
        <v>0.0</v>
      </c>
      <c s="64" r="CH538">
        <v>24.560614</v>
      </c>
      <c s="64" r="CI538">
        <v>405.061229</v>
      </c>
      <c s="64" r="CJ538">
        <v>12.280307</v>
      </c>
      <c s="64" r="CK538">
        <v>16.373743</v>
      </c>
      <c s="64" r="CL538">
        <v>4.09343599999999</v>
      </c>
      <c s="64" r="CM538">
        <v>81.868713</v>
      </c>
      <c s="64" r="CN538">
        <v>90.0555849999999</v>
      </c>
      <c s="64" r="CO538">
        <v>167.64196</v>
      </c>
      <c s="64" r="CP538">
        <v>4.09343599999999</v>
      </c>
      <c s="64" r="CQ538">
        <v>28.65405</v>
      </c>
      <c s="64" r="CR538">
        <v>477.042948</v>
      </c>
      <c s="64" r="CS538">
        <v>4.09343599999999</v>
      </c>
      <c s="64" r="CT538">
        <v>16.373743</v>
      </c>
      <c s="64" r="CU538">
        <v>36.840921</v>
      </c>
      <c s="64" r="CV538">
        <v>8.186871</v>
      </c>
      <c s="64" r="CW538">
        <v>36.840921</v>
      </c>
      <c s="64" r="CX538">
        <v>28.65405</v>
      </c>
      <c s="64" r="CY538">
        <v>309.400987999999</v>
      </c>
      <c s="64" r="CZ538">
        <v>36.652019</v>
      </c>
    </row>
    <row customHeight="1" r="539" ht="15.0">
      <c t="s" s="62" r="A539">
        <v>5316</v>
      </c>
      <c t="s" s="62" r="B539">
        <v>5317</v>
      </c>
      <c t="s" s="62" r="C539">
        <v>5318</v>
      </c>
      <c t="s" s="62" r="D539">
        <v>5319</v>
      </c>
      <c t="s" s="62" r="E539">
        <v>5320</v>
      </c>
      <c t="s" s="62" r="F539">
        <v>5321</v>
      </c>
      <c t="s" s="63" r="G539">
        <v>5322</v>
      </c>
      <c t="s" s="62" r="H539">
        <v>5323</v>
      </c>
      <c s="64" r="I539">
        <v>541.0</v>
      </c>
      <c s="64" r="J539">
        <v>534.0</v>
      </c>
      <c s="64" r="K539">
        <v>582.0</v>
      </c>
      <c s="64" r="L539">
        <v>580.0</v>
      </c>
      <c s="64" r="M539">
        <v>646.0</v>
      </c>
      <c s="64" r="N539">
        <v>640.0</v>
      </c>
      <c s="64" r="O539">
        <v>4.15</v>
      </c>
      <c s="64" r="P539">
        <v>120.786116</v>
      </c>
      <c s="64" r="Q539">
        <v>62.930582</v>
      </c>
      <c s="64" r="R539">
        <v>119.771107</v>
      </c>
      <c s="64" r="S539">
        <v>101.500938</v>
      </c>
      <c s="64" r="T539">
        <v>74.095685</v>
      </c>
      <c s="64" r="U539">
        <v>61.9155719999999</v>
      </c>
      <c s="64" r="V539">
        <v>104.0</v>
      </c>
      <c s="64" r="W539">
        <v>85.0</v>
      </c>
      <c s="64" r="X539">
        <v>121.0</v>
      </c>
      <c s="64" r="Y539">
        <v>91.0</v>
      </c>
      <c s="64" r="Z539">
        <v>91.0</v>
      </c>
      <c s="64" r="AA539">
        <v>42.0</v>
      </c>
      <c s="64" r="AB539">
        <v>264.917447999999</v>
      </c>
      <c s="64" r="AC539">
        <v>59.885553</v>
      </c>
      <c s="64" r="AD539">
        <v>28.4202629999999</v>
      </c>
      <c s="64" r="AE539">
        <v>55.825516</v>
      </c>
      <c s="64" r="AF539">
        <v>55.825516</v>
      </c>
      <c s="64" r="AG539">
        <v>36.5403379999999</v>
      </c>
      <c s="64" r="AH539">
        <v>27.4052529999999</v>
      </c>
      <c s="64" r="AI539">
        <v>1.015009</v>
      </c>
      <c s="64" r="AJ539">
        <v>75.1106939999999</v>
      </c>
      <c s="64" r="AK539">
        <v>143.116322999999</v>
      </c>
      <c s="64" r="AL539">
        <v>46.690432</v>
      </c>
      <c s="64" r="AM539">
        <v>276.082552</v>
      </c>
      <c s="64" r="AN539">
        <v>60.9005629999999</v>
      </c>
      <c s="64" r="AO539">
        <v>34.510319</v>
      </c>
      <c s="64" r="AP539">
        <v>63.945591</v>
      </c>
      <c s="64" r="AQ539">
        <v>45.6754219999999</v>
      </c>
      <c s="64" r="AR539">
        <v>37.5553469999999</v>
      </c>
      <c s="64" r="AS539">
        <v>29.435272</v>
      </c>
      <c s="64" r="AT539">
        <v>4.06003799999999</v>
      </c>
      <c s="64" r="AU539">
        <v>77.140713</v>
      </c>
      <c s="64" r="AV539">
        <v>143.116322999999</v>
      </c>
      <c s="64" r="AW539">
        <v>55.825516</v>
      </c>
      <c s="64" r="AX539">
        <v>434.424015</v>
      </c>
      <c s="64" r="AY539">
        <v>44.6604129999999</v>
      </c>
      <c s="64" r="AZ539">
        <v>20.3001879999999</v>
      </c>
      <c s="64" r="BA539">
        <v>16.24015</v>
      </c>
      <c s="64" r="BB539">
        <v>64.9605999999999</v>
      </c>
      <c s="64" r="BC539">
        <v>48.72045</v>
      </c>
      <c s="64" r="BD539">
        <v>73.0806749999999</v>
      </c>
      <c s="64" r="BE539">
        <v>105.560976</v>
      </c>
      <c s="64" r="BF539">
        <v>60.9005629999999</v>
      </c>
      <c s="64" r="BG539">
        <v>404.0</v>
      </c>
      <c s="64" r="BH539">
        <v>207.061914</v>
      </c>
      <c s="64" r="BI539">
        <v>28.4202629999999</v>
      </c>
      <c s="64" r="BJ539">
        <v>16.24015</v>
      </c>
      <c s="64" r="BK539">
        <v>12.180113</v>
      </c>
      <c s="64" r="BL539">
        <v>20.3001879999999</v>
      </c>
      <c s="64" r="BM539">
        <v>16.24015</v>
      </c>
      <c s="64" r="BN539">
        <v>44.6604129999999</v>
      </c>
      <c s="64" r="BO539">
        <v>48.72045</v>
      </c>
      <c s="64" r="BP539">
        <v>20.3001879999999</v>
      </c>
      <c s="64" r="BQ539">
        <v>227.362101</v>
      </c>
      <c s="64" r="BR539">
        <v>16.24015</v>
      </c>
      <c s="64" r="BS539">
        <v>4.06003799999999</v>
      </c>
      <c s="64" r="BT539">
        <v>4.06003799999999</v>
      </c>
      <c s="64" r="BU539">
        <v>44.6604129999999</v>
      </c>
      <c s="64" r="BV539">
        <v>32.4803</v>
      </c>
      <c s="64" r="BW539">
        <v>28.4202629999999</v>
      </c>
      <c s="64" r="BX539">
        <v>56.840525</v>
      </c>
      <c s="64" r="BY539">
        <v>40.600375</v>
      </c>
      <c s="64" r="BZ539">
        <v>52.7804879999999</v>
      </c>
      <c s="64" r="CA539">
        <v>4.06003799999999</v>
      </c>
      <c s="64" r="CB539">
        <v>0.0</v>
      </c>
      <c s="64" r="CC539">
        <v>0.0</v>
      </c>
      <c s="64" r="CD539">
        <v>12.180113</v>
      </c>
      <c s="64" r="CE539">
        <v>0.0</v>
      </c>
      <c s="64" r="CF539">
        <v>4.06003799999999</v>
      </c>
      <c s="64" r="CG539">
        <v>0.0</v>
      </c>
      <c s="64" r="CH539">
        <v>32.4803</v>
      </c>
      <c s="64" r="CI539">
        <v>215.181988999999</v>
      </c>
      <c s="64" r="CJ539">
        <v>20.3001879999999</v>
      </c>
      <c s="64" r="CK539">
        <v>12.180113</v>
      </c>
      <c s="64" r="CL539">
        <v>16.24015</v>
      </c>
      <c s="64" r="CM539">
        <v>44.6604129999999</v>
      </c>
      <c s="64" r="CN539">
        <v>44.6604129999999</v>
      </c>
      <c s="64" r="CO539">
        <v>60.9005629999999</v>
      </c>
      <c s="64" r="CP539">
        <v>0.0</v>
      </c>
      <c s="64" r="CQ539">
        <v>16.24015</v>
      </c>
      <c s="64" r="CR539">
        <v>166.461537999999</v>
      </c>
      <c s="64" r="CS539">
        <v>20.3001879999999</v>
      </c>
      <c s="64" r="CT539">
        <v>8.12007499999999</v>
      </c>
      <c s="64" r="CU539">
        <v>0.0</v>
      </c>
      <c s="64" r="CV539">
        <v>8.12007499999999</v>
      </c>
      <c s="64" r="CW539">
        <v>4.06003799999999</v>
      </c>
      <c s="64" r="CX539">
        <v>8.12007499999999</v>
      </c>
      <c s="64" r="CY539">
        <v>105.560976</v>
      </c>
      <c s="64" r="CZ539">
        <v>12.180113</v>
      </c>
    </row>
    <row customHeight="1" r="540" ht="15.0">
      <c t="s" s="62" r="A540">
        <v>5324</v>
      </c>
      <c t="s" s="62" r="B540">
        <v>5325</v>
      </c>
      <c t="s" s="62" r="C540">
        <v>5326</v>
      </c>
      <c t="s" s="62" r="D540">
        <v>5327</v>
      </c>
      <c t="s" s="62" r="E540">
        <v>5328</v>
      </c>
      <c t="s" s="62" r="F540">
        <v>5329</v>
      </c>
      <c t="s" s="63" r="G540">
        <v>5330</v>
      </c>
      <c t="s" s="62" r="H540">
        <v>5331</v>
      </c>
      <c s="64" r="I540">
        <v>969.0</v>
      </c>
      <c s="64" r="J540">
        <v>816.0</v>
      </c>
      <c s="64" r="K540">
        <v>777.0</v>
      </c>
      <c s="64" r="L540">
        <v>914.0</v>
      </c>
      <c s="64" r="M540">
        <v>887.0</v>
      </c>
      <c s="64" r="N540">
        <v>940.0</v>
      </c>
      <c s="64" r="O540">
        <v>12.58</v>
      </c>
      <c s="64" r="P540">
        <v>168.660313</v>
      </c>
      <c s="64" r="Q540">
        <v>111.762857999999</v>
      </c>
      <c s="64" r="R540">
        <v>201.173145</v>
      </c>
      <c s="64" r="S540">
        <v>192.028910999999</v>
      </c>
      <c s="64" r="T540">
        <v>156.41987</v>
      </c>
      <c s="64" r="U540">
        <v>138.954902</v>
      </c>
      <c s="64" r="V540">
        <v>100.0</v>
      </c>
      <c s="64" r="W540">
        <v>120.0</v>
      </c>
      <c s="64" r="X540">
        <v>148.0</v>
      </c>
      <c s="64" r="Y540">
        <v>150.0</v>
      </c>
      <c s="64" r="Z540">
        <v>166.0</v>
      </c>
      <c s="64" r="AA540">
        <v>132.0</v>
      </c>
      <c s="64" r="AB540">
        <v>468.275671999999</v>
      </c>
      <c s="64" r="AC540">
        <v>85.3461829999999</v>
      </c>
      <c s="64" r="AD540">
        <v>51.8173249999999</v>
      </c>
      <c s="64" r="AE540">
        <v>100.586572</v>
      </c>
      <c s="64" r="AF540">
        <v>99.5705459999999</v>
      </c>
      <c s="64" r="AG540">
        <v>78.2179569999999</v>
      </c>
      <c s="64" r="AH540">
        <v>48.705072</v>
      </c>
      <c s="64" r="AI540">
        <v>4.03201599999999</v>
      </c>
      <c s="64" r="AJ540">
        <v>105.666702</v>
      </c>
      <c s="64" r="AK540">
        <v>264.166756</v>
      </c>
      <c s="64" r="AL540">
        <v>98.442214</v>
      </c>
      <c s="64" r="AM540">
        <v>500.724328</v>
      </c>
      <c s="64" r="AN540">
        <v>83.314131</v>
      </c>
      <c s="64" r="AO540">
        <v>59.9455329999999</v>
      </c>
      <c s="64" r="AP540">
        <v>100.586572</v>
      </c>
      <c s="64" r="AQ540">
        <v>92.458365</v>
      </c>
      <c s="64" r="AR540">
        <v>78.201913</v>
      </c>
      <c s="64" r="AS540">
        <v>75.0575719999999</v>
      </c>
      <c s="64" r="AT540">
        <v>11.160242</v>
      </c>
      <c s="64" r="AU540">
        <v>105.666702</v>
      </c>
      <c s="64" r="AV540">
        <v>257.038529999999</v>
      </c>
      <c s="64" r="AW540">
        <v>138.019095999999</v>
      </c>
      <c s="64" r="AX540">
        <v>784.115359</v>
      </c>
      <c s="64" r="AY540">
        <v>16.256416</v>
      </c>
      <c s="64" r="AZ540">
        <v>32.5128309999999</v>
      </c>
      <c s="64" r="BA540">
        <v>36.5769349999999</v>
      </c>
      <c s="64" r="BB540">
        <v>73.1538709999999</v>
      </c>
      <c s="64" r="BC540">
        <v>125.987222</v>
      </c>
      <c s="64" r="BD540">
        <v>142.243638</v>
      </c>
      <c s="64" r="BE540">
        <v>280.16647</v>
      </c>
      <c s="64" r="BF540">
        <v>77.2179749999999</v>
      </c>
      <c s="64" r="BG540">
        <v>705.0</v>
      </c>
      <c s="64" r="BH540">
        <v>406.282042999999</v>
      </c>
      <c s="64" r="BI540">
        <v>8.128208</v>
      </c>
      <c s="64" r="BJ540">
        <v>16.256416</v>
      </c>
      <c s="64" r="BK540">
        <v>24.3846239999999</v>
      </c>
      <c s="64" r="BL540">
        <v>48.769247</v>
      </c>
      <c s="64" r="BM540">
        <v>24.3846239999999</v>
      </c>
      <c s="64" r="BN540">
        <v>113.79491</v>
      </c>
      <c s="64" r="BO540">
        <v>150.243495</v>
      </c>
      <c s="64" r="BP540">
        <v>20.3205199999999</v>
      </c>
      <c s="64" r="BQ540">
        <v>377.833315</v>
      </c>
      <c s="64" r="BR540">
        <v>8.128208</v>
      </c>
      <c s="64" r="BS540">
        <v>16.256416</v>
      </c>
      <c s="64" r="BT540">
        <v>12.1923119999999</v>
      </c>
      <c s="64" r="BU540">
        <v>24.3846239999999</v>
      </c>
      <c s="64" r="BV540">
        <v>101.602598</v>
      </c>
      <c s="64" r="BW540">
        <v>28.4487279999999</v>
      </c>
      <c s="64" r="BX540">
        <v>129.922975</v>
      </c>
      <c s="64" r="BY540">
        <v>56.897455</v>
      </c>
      <c s="64" r="BZ540">
        <v>69.0897669999999</v>
      </c>
      <c s="64" r="CA540">
        <v>0.0</v>
      </c>
      <c s="64" r="CB540">
        <v>0.0</v>
      </c>
      <c s="64" r="CC540">
        <v>0.0</v>
      </c>
      <c s="64" r="CD540">
        <v>4.064104</v>
      </c>
      <c s="64" r="CE540">
        <v>12.1923119999999</v>
      </c>
      <c s="64" r="CF540">
        <v>28.4487279999999</v>
      </c>
      <c s="64" r="CG540">
        <v>0.0</v>
      </c>
      <c s="64" r="CH540">
        <v>24.3846239999999</v>
      </c>
      <c s="64" r="CI540">
        <v>369.833458</v>
      </c>
      <c s="64" r="CJ540">
        <v>12.1923119999999</v>
      </c>
      <c s="64" r="CK540">
        <v>28.4487279999999</v>
      </c>
      <c s="64" r="CL540">
        <v>28.4487279999999</v>
      </c>
      <c s="64" r="CM540">
        <v>65.0256629999999</v>
      </c>
      <c s="64" r="CN540">
        <v>97.538494</v>
      </c>
      <c s="64" r="CO540">
        <v>93.4743909999999</v>
      </c>
      <c s="64" r="CP540">
        <v>4.064104</v>
      </c>
      <c s="64" r="CQ540">
        <v>40.6410389999999</v>
      </c>
      <c s="64" r="CR540">
        <v>345.192133</v>
      </c>
      <c s="64" r="CS540">
        <v>4.064104</v>
      </c>
      <c s="64" r="CT540">
        <v>4.064104</v>
      </c>
      <c s="64" r="CU540">
        <v>8.128208</v>
      </c>
      <c s="64" r="CV540">
        <v>4.064104</v>
      </c>
      <c s="64" r="CW540">
        <v>16.256416</v>
      </c>
      <c s="64" r="CX540">
        <v>20.3205199999999</v>
      </c>
      <c s="64" r="CY540">
        <v>276.102367</v>
      </c>
      <c s="64" r="CZ540">
        <v>12.1923119999999</v>
      </c>
    </row>
    <row customHeight="1" r="541" ht="15.0">
      <c t="s" s="62" r="A541">
        <v>5332</v>
      </c>
      <c t="s" s="62" r="B541">
        <v>5333</v>
      </c>
      <c t="s" s="62" r="C541">
        <v>5334</v>
      </c>
      <c t="s" s="62" r="D541">
        <v>5335</v>
      </c>
      <c t="s" s="62" r="E541">
        <v>5336</v>
      </c>
      <c t="s" s="62" r="F541">
        <v>5337</v>
      </c>
      <c t="s" s="63" r="G541">
        <v>5338</v>
      </c>
      <c t="s" s="62" r="H541">
        <v>5339</v>
      </c>
      <c s="64" r="I541">
        <v>1237.0</v>
      </c>
      <c s="64" r="J541">
        <v>1093.0</v>
      </c>
      <c s="64" r="K541">
        <v>1100.0</v>
      </c>
      <c s="64" r="L541">
        <v>968.0</v>
      </c>
      <c s="64" r="M541">
        <v>773.0</v>
      </c>
      <c s="64" r="N541">
        <v>715.0</v>
      </c>
      <c s="64" r="O541">
        <v>13.84</v>
      </c>
      <c s="64" r="P541">
        <v>270.945814999999</v>
      </c>
      <c s="64" r="Q541">
        <v>190.778326999999</v>
      </c>
      <c s="64" r="R541">
        <v>284.137933999999</v>
      </c>
      <c s="64" r="S541">
        <v>286.152700999999</v>
      </c>
      <c s="64" r="T541">
        <v>136.995075</v>
      </c>
      <c s="64" r="U541">
        <v>67.990148</v>
      </c>
      <c s="64" r="V541">
        <v>221.0</v>
      </c>
      <c s="64" r="W541">
        <v>197.0</v>
      </c>
      <c s="64" r="X541">
        <v>275.0</v>
      </c>
      <c s="64" r="Y541">
        <v>218.0</v>
      </c>
      <c s="64" r="Z541">
        <v>140.0</v>
      </c>
      <c s="64" r="AA541">
        <v>42.0</v>
      </c>
      <c s="64" r="AB541">
        <v>609.866988999999</v>
      </c>
      <c s="64" r="AC541">
        <v>135.980297</v>
      </c>
      <c s="64" r="AD541">
        <v>96.403942</v>
      </c>
      <c s="64" r="AE541">
        <v>133.95074</v>
      </c>
      <c s="64" r="AF541">
        <v>148.142846999999</v>
      </c>
      <c s="64" r="AG541">
        <v>66.9753699999999</v>
      </c>
      <c s="64" r="AH541">
        <v>27.3990149999999</v>
      </c>
      <c s="64" r="AI541">
        <v>1.014778</v>
      </c>
      <c s="64" r="AJ541">
        <v>184.689657</v>
      </c>
      <c s="64" r="AK541">
        <v>360.231518999999</v>
      </c>
      <c s="64" r="AL541">
        <v>64.945813</v>
      </c>
      <c s="64" r="AM541">
        <v>627.133011</v>
      </c>
      <c s="64" r="AN541">
        <v>134.965518</v>
      </c>
      <c s="64" r="AO541">
        <v>94.374385</v>
      </c>
      <c s="64" r="AP541">
        <v>150.187193</v>
      </c>
      <c s="64" r="AQ541">
        <v>138.009852999999</v>
      </c>
      <c s="64" r="AR541">
        <v>70.019705</v>
      </c>
      <c s="64" r="AS541">
        <v>37.546798</v>
      </c>
      <c s="64" r="AT541">
        <v>2.029557</v>
      </c>
      <c s="64" r="AU541">
        <v>173.527095</v>
      </c>
      <c s="64" r="AV541">
        <v>374.453205</v>
      </c>
      <c s="64" r="AW541">
        <v>79.1527099999999</v>
      </c>
      <c s="64" r="AX541">
        <v>982.305428</v>
      </c>
      <c s="64" r="AY541">
        <v>16.236453</v>
      </c>
      <c s="64" r="AZ541">
        <v>52.768473</v>
      </c>
      <c s="64" r="BA541">
        <v>36.53202</v>
      </c>
      <c s="64" r="BB541">
        <v>105.536947</v>
      </c>
      <c s="64" r="BC541">
        <v>235.428574</v>
      </c>
      <c s="64" r="BD541">
        <v>186.719213999999</v>
      </c>
      <c s="64" r="BE541">
        <v>239.487686999999</v>
      </c>
      <c s="64" r="BF541">
        <v>109.596059999999</v>
      </c>
      <c s="64" r="BG541">
        <v>880.0</v>
      </c>
      <c s="64" r="BH541">
        <v>478.975373999999</v>
      </c>
      <c s="64" r="BI541">
        <v>16.236453</v>
      </c>
      <c s="64" r="BJ541">
        <v>44.650247</v>
      </c>
      <c s="64" r="BK541">
        <v>20.2955669999999</v>
      </c>
      <c s="64" r="BL541">
        <v>64.945813</v>
      </c>
      <c s="64" r="BM541">
        <v>36.53202</v>
      </c>
      <c s="64" r="BN541">
        <v>142.068966999999</v>
      </c>
      <c s="64" r="BO541">
        <v>109.596059999999</v>
      </c>
      <c s="64" r="BP541">
        <v>44.650247</v>
      </c>
      <c s="64" r="BQ541">
        <v>503.330054</v>
      </c>
      <c s="64" r="BR541">
        <v>0.0</v>
      </c>
      <c s="64" r="BS541">
        <v>8.11822699999999</v>
      </c>
      <c s="64" r="BT541">
        <v>16.236453</v>
      </c>
      <c s="64" r="BU541">
        <v>40.5911329999999</v>
      </c>
      <c s="64" r="BV541">
        <v>198.896554</v>
      </c>
      <c s="64" r="BW541">
        <v>44.650247</v>
      </c>
      <c s="64" r="BX541">
        <v>129.891627</v>
      </c>
      <c s="64" r="BY541">
        <v>64.945813</v>
      </c>
      <c s="64" r="BZ541">
        <v>146.12808</v>
      </c>
      <c s="64" r="CA541">
        <v>0.0</v>
      </c>
      <c s="64" r="CB541">
        <v>0.0</v>
      </c>
      <c s="64" r="CC541">
        <v>0.0</v>
      </c>
      <c s="64" r="CD541">
        <v>4.059113</v>
      </c>
      <c s="64" r="CE541">
        <v>36.53202</v>
      </c>
      <c s="64" r="CF541">
        <v>48.7093599999999</v>
      </c>
      <c s="64" r="CG541">
        <v>0.0</v>
      </c>
      <c s="64" r="CH541">
        <v>56.827587</v>
      </c>
      <c s="64" r="CI541">
        <v>535.802960999999</v>
      </c>
      <c s="64" r="CJ541">
        <v>16.236453</v>
      </c>
      <c s="64" r="CK541">
        <v>44.650247</v>
      </c>
      <c s="64" r="CL541">
        <v>32.4729069999999</v>
      </c>
      <c s="64" r="CM541">
        <v>89.300493</v>
      </c>
      <c s="64" r="CN541">
        <v>178.600987</v>
      </c>
      <c s="64" r="CO541">
        <v>117.714287</v>
      </c>
      <c s="64" r="CP541">
        <v>16.236453</v>
      </c>
      <c s="64" r="CQ541">
        <v>40.5911329999999</v>
      </c>
      <c s="64" r="CR541">
        <v>300.374387</v>
      </c>
      <c s="64" r="CS541">
        <v>0.0</v>
      </c>
      <c s="64" r="CT541">
        <v>8.11822699999999</v>
      </c>
      <c s="64" r="CU541">
        <v>4.059113</v>
      </c>
      <c s="64" r="CV541">
        <v>12.1773399999999</v>
      </c>
      <c s="64" r="CW541">
        <v>20.2955669999999</v>
      </c>
      <c s="64" r="CX541">
        <v>20.2955669999999</v>
      </c>
      <c s="64" r="CY541">
        <v>223.251234</v>
      </c>
      <c s="64" r="CZ541">
        <v>12.1773399999999</v>
      </c>
    </row>
    <row customHeight="1" r="542" ht="15.0">
      <c t="s" s="62" r="A542">
        <v>5340</v>
      </c>
      <c t="s" s="62" r="B542">
        <v>5341</v>
      </c>
      <c t="s" s="62" r="C542">
        <v>5342</v>
      </c>
      <c t="s" s="62" r="D542">
        <v>5343</v>
      </c>
      <c t="s" s="62" r="E542">
        <v>5344</v>
      </c>
      <c t="s" s="62" r="F542">
        <v>5345</v>
      </c>
      <c t="s" s="63" r="G542">
        <v>5346</v>
      </c>
      <c t="s" s="62" r="H542">
        <v>5347</v>
      </c>
      <c s="64" r="I542">
        <v>315.0</v>
      </c>
      <c s="64" r="J542">
        <v>274.0</v>
      </c>
      <c s="64" r="K542">
        <v>286.0</v>
      </c>
      <c s="64" r="L542">
        <v>261.0</v>
      </c>
      <c s="64" r="M542">
        <v>216.0</v>
      </c>
      <c s="64" r="N542">
        <v>252.0</v>
      </c>
      <c s="64" r="O542">
        <v>2.56</v>
      </c>
      <c s="64" r="P542">
        <v>63.0</v>
      </c>
      <c s="64" r="Q542">
        <v>28.0</v>
      </c>
      <c s="64" r="R542">
        <v>77.0</v>
      </c>
      <c s="64" r="S542">
        <v>65.0</v>
      </c>
      <c s="64" r="T542">
        <v>53.0</v>
      </c>
      <c s="64" r="U542">
        <v>29.0</v>
      </c>
      <c s="64" r="V542">
        <v>34.0</v>
      </c>
      <c s="64" r="W542">
        <v>49.0</v>
      </c>
      <c s="64" r="X542">
        <v>57.0</v>
      </c>
      <c s="64" r="Y542">
        <v>77.0</v>
      </c>
      <c s="64" r="Z542">
        <v>37.0</v>
      </c>
      <c s="64" r="AA542">
        <v>20.0</v>
      </c>
      <c s="64" r="AB542">
        <v>146.0</v>
      </c>
      <c s="64" r="AC542">
        <v>26.0</v>
      </c>
      <c s="64" r="AD542">
        <v>11.0</v>
      </c>
      <c s="64" r="AE542">
        <v>42.0</v>
      </c>
      <c s="64" r="AF542">
        <v>32.0</v>
      </c>
      <c s="64" r="AG542">
        <v>25.0</v>
      </c>
      <c s="64" r="AH542">
        <v>10.0</v>
      </c>
      <c s="64" r="AI542">
        <v>0.0</v>
      </c>
      <c s="64" r="AJ542">
        <v>28.0</v>
      </c>
      <c s="64" r="AK542">
        <v>94.0</v>
      </c>
      <c s="64" r="AL542">
        <v>24.0</v>
      </c>
      <c s="64" r="AM542">
        <v>169.0</v>
      </c>
      <c s="64" r="AN542">
        <v>37.0</v>
      </c>
      <c s="64" r="AO542">
        <v>17.0</v>
      </c>
      <c s="64" r="AP542">
        <v>35.0</v>
      </c>
      <c s="64" r="AQ542">
        <v>33.0</v>
      </c>
      <c s="64" r="AR542">
        <v>28.0</v>
      </c>
      <c s="64" r="AS542">
        <v>18.0</v>
      </c>
      <c s="64" r="AT542">
        <v>1.0</v>
      </c>
      <c s="64" r="AU542">
        <v>40.0</v>
      </c>
      <c s="64" r="AV542">
        <v>97.0</v>
      </c>
      <c s="64" r="AW542">
        <v>32.0</v>
      </c>
      <c s="64" r="AX542">
        <v>248.0</v>
      </c>
      <c s="64" r="AY542">
        <v>0.0</v>
      </c>
      <c s="64" r="AZ542">
        <v>20.0</v>
      </c>
      <c s="64" r="BA542">
        <v>24.0</v>
      </c>
      <c s="64" r="BB542">
        <v>32.0</v>
      </c>
      <c s="64" r="BC542">
        <v>32.0</v>
      </c>
      <c s="64" r="BD542">
        <v>40.0</v>
      </c>
      <c s="64" r="BE542">
        <v>84.0</v>
      </c>
      <c s="64" r="BF542">
        <v>16.0</v>
      </c>
      <c s="64" r="BG542">
        <v>264.0</v>
      </c>
      <c s="64" r="BH542">
        <v>120.0</v>
      </c>
      <c s="64" r="BI542">
        <v>0.0</v>
      </c>
      <c s="64" r="BJ542">
        <v>8.0</v>
      </c>
      <c s="64" r="BK542">
        <v>20.0</v>
      </c>
      <c s="64" r="BL542">
        <v>12.0</v>
      </c>
      <c s="64" r="BM542">
        <v>4.0</v>
      </c>
      <c s="64" r="BN542">
        <v>36.0</v>
      </c>
      <c s="64" r="BO542">
        <v>36.0</v>
      </c>
      <c s="64" r="BP542">
        <v>4.0</v>
      </c>
      <c s="64" r="BQ542">
        <v>128.0</v>
      </c>
      <c s="64" r="BR542">
        <v>0.0</v>
      </c>
      <c s="64" r="BS542">
        <v>12.0</v>
      </c>
      <c s="64" r="BT542">
        <v>4.0</v>
      </c>
      <c s="64" r="BU542">
        <v>20.0</v>
      </c>
      <c s="64" r="BV542">
        <v>28.0</v>
      </c>
      <c s="64" r="BW542">
        <v>4.0</v>
      </c>
      <c s="64" r="BX542">
        <v>48.0</v>
      </c>
      <c s="64" r="BY542">
        <v>12.0</v>
      </c>
      <c s="64" r="BZ542">
        <v>12.0</v>
      </c>
      <c s="64" r="CA542">
        <v>0.0</v>
      </c>
      <c s="64" r="CB542">
        <v>0.0</v>
      </c>
      <c s="64" r="CC542">
        <v>0.0</v>
      </c>
      <c s="64" r="CD542">
        <v>0.0</v>
      </c>
      <c s="64" r="CE542">
        <v>0.0</v>
      </c>
      <c s="64" r="CF542">
        <v>8.0</v>
      </c>
      <c s="64" r="CG542">
        <v>0.0</v>
      </c>
      <c s="64" r="CH542">
        <v>4.0</v>
      </c>
      <c s="64" r="CI542">
        <v>124.0</v>
      </c>
      <c s="64" r="CJ542">
        <v>0.0</v>
      </c>
      <c s="64" r="CK542">
        <v>16.0</v>
      </c>
      <c s="64" r="CL542">
        <v>20.0</v>
      </c>
      <c s="64" r="CM542">
        <v>24.0</v>
      </c>
      <c s="64" r="CN542">
        <v>24.0</v>
      </c>
      <c s="64" r="CO542">
        <v>24.0</v>
      </c>
      <c s="64" r="CP542">
        <v>4.0</v>
      </c>
      <c s="64" r="CQ542">
        <v>12.0</v>
      </c>
      <c s="64" r="CR542">
        <v>112.0</v>
      </c>
      <c s="64" r="CS542">
        <v>0.0</v>
      </c>
      <c s="64" r="CT542">
        <v>4.0</v>
      </c>
      <c s="64" r="CU542">
        <v>4.0</v>
      </c>
      <c s="64" r="CV542">
        <v>8.0</v>
      </c>
      <c s="64" r="CW542">
        <v>8.0</v>
      </c>
      <c s="64" r="CX542">
        <v>8.0</v>
      </c>
      <c s="64" r="CY542">
        <v>80.0</v>
      </c>
      <c s="64" r="CZ542">
        <v>0.0</v>
      </c>
    </row>
    <row customHeight="1" r="543" ht="15.0">
      <c t="s" s="62" r="A543">
        <v>5348</v>
      </c>
      <c t="s" s="62" r="B543">
        <v>5349</v>
      </c>
      <c t="s" s="62" r="C543">
        <v>5350</v>
      </c>
      <c t="s" s="62" r="D543">
        <v>5351</v>
      </c>
      <c t="s" s="62" r="E543">
        <v>5352</v>
      </c>
      <c t="s" s="62" r="F543">
        <v>5353</v>
      </c>
      <c t="s" s="63" r="G543">
        <v>5354</v>
      </c>
      <c t="s" s="62" r="H543">
        <v>5355</v>
      </c>
      <c s="64" r="I543">
        <v>28420.0</v>
      </c>
      <c s="64" r="J543">
        <v>27489.0</v>
      </c>
      <c s="64" r="K543">
        <v>25609.0</v>
      </c>
      <c s="64" r="L543">
        <v>21073.0</v>
      </c>
      <c s="64" r="M543">
        <v>22975.0</v>
      </c>
      <c s="64" r="N543">
        <v>21263.0</v>
      </c>
      <c s="64" r="O543">
        <v>21.26</v>
      </c>
      <c s="64" r="P543">
        <v>4940.96378699999</v>
      </c>
      <c s="64" r="Q543">
        <v>5060.53811599999</v>
      </c>
      <c s="64" r="R543">
        <v>5889.524179</v>
      </c>
      <c s="64" r="S543">
        <v>6178.751804</v>
      </c>
      <c s="64" r="T543">
        <v>3553.778169</v>
      </c>
      <c s="64" r="U543">
        <v>2796.443945</v>
      </c>
      <c s="64" r="V543">
        <v>5265.0</v>
      </c>
      <c s="64" r="W543">
        <v>5284.0</v>
      </c>
      <c s="64" r="X543">
        <v>6367.0</v>
      </c>
      <c s="64" r="Y543">
        <v>4963.0</v>
      </c>
      <c s="64" r="Z543">
        <v>3856.0</v>
      </c>
      <c s="64" r="AA543">
        <v>1754.0</v>
      </c>
      <c s="64" r="AB543">
        <v>13445.102258</v>
      </c>
      <c s="64" r="AC543">
        <v>2459.98566699999</v>
      </c>
      <c s="64" r="AD543">
        <v>2573.705074</v>
      </c>
      <c s="64" r="AE543">
        <v>2826.26903899999</v>
      </c>
      <c s="64" r="AF543">
        <v>2894.210468</v>
      </c>
      <c s="64" r="AG543">
        <v>1602.95485899999</v>
      </c>
      <c s="64" r="AH543">
        <v>1045.519765</v>
      </c>
      <c s="64" r="AI543">
        <v>42.457386</v>
      </c>
      <c s="64" r="AJ543">
        <v>3241.80161499999</v>
      </c>
      <c s="64" r="AK543">
        <v>8259.78079699999</v>
      </c>
      <c s="64" r="AL543">
        <v>1943.519847</v>
      </c>
      <c s="64" r="AM543">
        <v>14974.8977419999</v>
      </c>
      <c s="64" r="AN543">
        <v>2480.97812</v>
      </c>
      <c s="64" r="AO543">
        <v>2486.833042</v>
      </c>
      <c s="64" r="AP543">
        <v>3063.25514</v>
      </c>
      <c s="64" r="AQ543">
        <v>3284.541337</v>
      </c>
      <c s="64" r="AR543">
        <v>1950.82331</v>
      </c>
      <c s="64" r="AS543">
        <v>1552.902053</v>
      </c>
      <c s="64" r="AT543">
        <v>155.56474</v>
      </c>
      <c s="64" r="AU543">
        <v>3317.469607</v>
      </c>
      <c s="64" r="AV543">
        <v>8767.59440299999</v>
      </c>
      <c s="64" r="AW543">
        <v>2889.833732</v>
      </c>
      <c s="64" r="AX543">
        <v>23467.036271</v>
      </c>
      <c s="64" r="AY543">
        <v>23.8716</v>
      </c>
      <c s="64" r="AZ543">
        <v>740.350871999999</v>
      </c>
      <c s="64" r="BA543">
        <v>1997.293046</v>
      </c>
      <c s="64" r="BB543">
        <v>4019.711605</v>
      </c>
      <c s="64" r="BC543">
        <v>4437.35044099999</v>
      </c>
      <c s="64" r="BD543">
        <v>2834.60950999999</v>
      </c>
      <c s="64" r="BE543">
        <v>6037.176862</v>
      </c>
      <c s="64" r="BF543">
        <v>3376.672335</v>
      </c>
      <c s="64" r="BG543">
        <v>22264.0</v>
      </c>
      <c s="64" r="BH543">
        <v>10975.11664</v>
      </c>
      <c s="64" r="BI543">
        <v>19.8525829999999</v>
      </c>
      <c s="64" r="BJ543">
        <v>571.329077999999</v>
      </c>
      <c s="64" r="BK543">
        <v>1209.683636</v>
      </c>
      <c s="64" r="BL543">
        <v>1923.603321</v>
      </c>
      <c s="64" r="BM543">
        <v>1011.463673</v>
      </c>
      <c s="64" r="BN543">
        <v>2361.04146799999</v>
      </c>
      <c s="64" r="BO543">
        <v>2675.590974</v>
      </c>
      <c s="64" r="BP543">
        <v>1202.55190599999</v>
      </c>
      <c s="64" r="BQ543">
        <v>12491.9196319999</v>
      </c>
      <c s="64" r="BR543">
        <v>4.01901699999999</v>
      </c>
      <c s="64" r="BS543">
        <v>169.021794</v>
      </c>
      <c s="64" r="BT543">
        <v>787.60941</v>
      </c>
      <c s="64" r="BU543">
        <v>2096.10828399999</v>
      </c>
      <c s="64" r="BV543">
        <v>3425.88676799999</v>
      </c>
      <c s="64" r="BW543">
        <v>473.568041999999</v>
      </c>
      <c s="64" r="BX543">
        <v>3361.585888</v>
      </c>
      <c s="64" r="BY543">
        <v>2174.120429</v>
      </c>
      <c s="64" r="BZ543">
        <v>3319.17122999999</v>
      </c>
      <c s="64" r="CA543">
        <v>0.0</v>
      </c>
      <c s="64" r="CB543">
        <v>14.849149</v>
      </c>
      <c s="64" r="CC543">
        <v>41.643222</v>
      </c>
      <c s="64" r="CD543">
        <v>267.551695</v>
      </c>
      <c s="64" r="CE543">
        <v>584.106059999999</v>
      </c>
      <c s="64" r="CF543">
        <v>484.034782</v>
      </c>
      <c s="64" r="CG543">
        <v>0.0</v>
      </c>
      <c s="64" r="CH543">
        <v>1926.986322</v>
      </c>
      <c s="64" r="CI543">
        <v>11851.15136</v>
      </c>
      <c s="64" r="CJ543">
        <v>18.8932429999999</v>
      </c>
      <c s="64" r="CK543">
        <v>627.213531999999</v>
      </c>
      <c s="64" r="CL543">
        <v>1697.754747</v>
      </c>
      <c s="64" r="CM543">
        <v>3230.33089699999</v>
      </c>
      <c s="64" r="CN543">
        <v>3293.288736</v>
      </c>
      <c s="64" r="CO543">
        <v>2025.217576</v>
      </c>
      <c s="64" r="CP543">
        <v>84.817293</v>
      </c>
      <c s="64" r="CQ543">
        <v>873.635336</v>
      </c>
      <c s="64" r="CR543">
        <v>8296.71368199999</v>
      </c>
      <c s="64" r="CS543">
        <v>4.978358</v>
      </c>
      <c s="64" r="CT543">
        <v>98.2881919999999</v>
      </c>
      <c s="64" r="CU543">
        <v>257.895078</v>
      </c>
      <c s="64" r="CV543">
        <v>521.829013</v>
      </c>
      <c s="64" r="CW543">
        <v>559.955645</v>
      </c>
      <c s="64" r="CX543">
        <v>325.357151999999</v>
      </c>
      <c s="64" r="CY543">
        <v>5952.359569</v>
      </c>
      <c s="64" r="CZ543">
        <v>576.050676999999</v>
      </c>
    </row>
    <row customHeight="1" r="544" ht="15.0">
      <c t="s" s="62" r="A544">
        <v>5356</v>
      </c>
      <c t="s" s="62" r="B544">
        <v>5357</v>
      </c>
      <c t="s" s="62" r="C544">
        <v>5358</v>
      </c>
      <c t="s" s="62" r="D544">
        <v>5359</v>
      </c>
      <c t="s" s="62" r="E544">
        <v>5360</v>
      </c>
      <c t="s" s="62" r="F544">
        <v>5361</v>
      </c>
      <c t="s" s="63" r="G544">
        <v>5362</v>
      </c>
      <c t="s" s="62" r="H544">
        <v>5363</v>
      </c>
      <c s="64" r="I544">
        <v>391.0</v>
      </c>
      <c s="64" r="J544">
        <v>364.0</v>
      </c>
      <c s="64" r="K544">
        <v>314.0</v>
      </c>
      <c s="64" r="L544">
        <v>372.0</v>
      </c>
      <c s="64" r="M544">
        <v>377.0</v>
      </c>
      <c s="64" r="N544">
        <v>377.0</v>
      </c>
      <c s="64" r="O544">
        <v>4.63</v>
      </c>
      <c s="64" r="P544">
        <v>74.0293329999999</v>
      </c>
      <c s="64" r="Q544">
        <v>61.517333</v>
      </c>
      <c s="64" r="R544">
        <v>81.328</v>
      </c>
      <c s="64" r="S544">
        <v>77.1573329999999</v>
      </c>
      <c s="64" r="T544">
        <v>62.56</v>
      </c>
      <c s="64" r="U544">
        <v>34.408</v>
      </c>
      <c s="64" r="V544">
        <v>80.0</v>
      </c>
      <c s="64" r="W544">
        <v>66.0</v>
      </c>
      <c s="64" r="X544">
        <v>72.0</v>
      </c>
      <c s="64" r="Y544">
        <v>63.0</v>
      </c>
      <c s="64" r="Z544">
        <v>48.0</v>
      </c>
      <c s="64" r="AA544">
        <v>35.0</v>
      </c>
      <c s="64" r="AB544">
        <v>189.765333</v>
      </c>
      <c s="64" r="AC544">
        <v>37.536</v>
      </c>
      <c s="64" r="AD544">
        <v>39.621333</v>
      </c>
      <c s="64" r="AE544">
        <v>31.28</v>
      </c>
      <c s="64" r="AF544">
        <v>39.621333</v>
      </c>
      <c s="64" r="AG544">
        <v>29.1946669999999</v>
      </c>
      <c s="64" r="AH544">
        <v>10.426667</v>
      </c>
      <c s="64" r="AI544">
        <v>2.08533299999999</v>
      </c>
      <c s="64" r="AJ544">
        <v>55.261333</v>
      </c>
      <c s="64" r="AK544">
        <v>108.437333</v>
      </c>
      <c s="64" r="AL544">
        <v>26.0666669999999</v>
      </c>
      <c s="64" r="AM544">
        <v>201.234667</v>
      </c>
      <c s="64" r="AN544">
        <v>36.493333</v>
      </c>
      <c s="64" r="AO544">
        <v>21.896</v>
      </c>
      <c s="64" r="AP544">
        <v>50.048</v>
      </c>
      <c s="64" r="AQ544">
        <v>37.536</v>
      </c>
      <c s="64" r="AR544">
        <v>33.365333</v>
      </c>
      <c s="64" r="AS544">
        <v>20.8533329999999</v>
      </c>
      <c s="64" r="AT544">
        <v>1.042667</v>
      </c>
      <c s="64" r="AU544">
        <v>45.877333</v>
      </c>
      <c s="64" r="AV544">
        <v>110.522667</v>
      </c>
      <c s="64" r="AW544">
        <v>44.834667</v>
      </c>
      <c s="64" r="AX544">
        <v>296.117332999999</v>
      </c>
      <c s="64" r="AY544">
        <v>16.6826669999999</v>
      </c>
      <c s="64" r="AZ544">
        <v>4.17066699999999</v>
      </c>
      <c s="64" r="BA544">
        <v>20.8533329999999</v>
      </c>
      <c s="64" r="BB544">
        <v>8.341333</v>
      </c>
      <c s="64" r="BC544">
        <v>45.877333</v>
      </c>
      <c s="64" r="BD544">
        <v>62.56</v>
      </c>
      <c s="64" r="BE544">
        <v>75.072</v>
      </c>
      <c s="64" r="BF544">
        <v>62.56</v>
      </c>
      <c s="64" r="BG544">
        <v>284.0</v>
      </c>
      <c s="64" r="BH544">
        <v>145.973333</v>
      </c>
      <c s="64" r="BI544">
        <v>8.341333</v>
      </c>
      <c s="64" r="BJ544">
        <v>4.17066699999999</v>
      </c>
      <c s="64" r="BK544">
        <v>12.512</v>
      </c>
      <c s="64" r="BL544">
        <v>8.341333</v>
      </c>
      <c s="64" r="BM544">
        <v>12.512</v>
      </c>
      <c s="64" r="BN544">
        <v>41.706667</v>
      </c>
      <c s="64" r="BO544">
        <v>33.365333</v>
      </c>
      <c s="64" r="BP544">
        <v>25.024</v>
      </c>
      <c s="64" r="BQ544">
        <v>150.144</v>
      </c>
      <c s="64" r="BR544">
        <v>8.341333</v>
      </c>
      <c s="64" r="BS544">
        <v>0.0</v>
      </c>
      <c s="64" r="BT544">
        <v>8.341333</v>
      </c>
      <c s="64" r="BU544">
        <v>0.0</v>
      </c>
      <c s="64" r="BV544">
        <v>33.365333</v>
      </c>
      <c s="64" r="BW544">
        <v>20.8533329999999</v>
      </c>
      <c s="64" r="BX544">
        <v>41.706667</v>
      </c>
      <c s="64" r="BY544">
        <v>37.536</v>
      </c>
      <c s="64" r="BZ544">
        <v>25.024</v>
      </c>
      <c s="64" r="CA544">
        <v>4.17066699999999</v>
      </c>
      <c s="64" r="CB544">
        <v>0.0</v>
      </c>
      <c s="64" r="CC544">
        <v>0.0</v>
      </c>
      <c s="64" r="CD544">
        <v>0.0</v>
      </c>
      <c s="64" r="CE544">
        <v>0.0</v>
      </c>
      <c s="64" r="CF544">
        <v>4.17066699999999</v>
      </c>
      <c s="64" r="CG544">
        <v>0.0</v>
      </c>
      <c s="64" r="CH544">
        <v>16.6826669999999</v>
      </c>
      <c s="64" r="CI544">
        <v>154.314666999999</v>
      </c>
      <c s="64" r="CJ544">
        <v>12.512</v>
      </c>
      <c s="64" r="CK544">
        <v>4.17066699999999</v>
      </c>
      <c s="64" r="CL544">
        <v>12.512</v>
      </c>
      <c s="64" r="CM544">
        <v>8.341333</v>
      </c>
      <c s="64" r="CN544">
        <v>37.536</v>
      </c>
      <c s="64" r="CO544">
        <v>45.877333</v>
      </c>
      <c s="64" r="CP544">
        <v>0.0</v>
      </c>
      <c s="64" r="CQ544">
        <v>33.365333</v>
      </c>
      <c s="64" r="CR544">
        <v>116.778667</v>
      </c>
      <c s="64" r="CS544">
        <v>0.0</v>
      </c>
      <c s="64" r="CT544">
        <v>0.0</v>
      </c>
      <c s="64" r="CU544">
        <v>8.341333</v>
      </c>
      <c s="64" r="CV544">
        <v>0.0</v>
      </c>
      <c s="64" r="CW544">
        <v>8.341333</v>
      </c>
      <c s="64" r="CX544">
        <v>12.512</v>
      </c>
      <c s="64" r="CY544">
        <v>75.072</v>
      </c>
      <c s="64" r="CZ544">
        <v>12.512</v>
      </c>
    </row>
    <row customHeight="1" r="545" ht="15.0">
      <c t="s" s="62" r="A545">
        <v>5364</v>
      </c>
      <c t="s" s="62" r="B545">
        <v>5365</v>
      </c>
      <c t="s" s="62" r="C545">
        <v>5366</v>
      </c>
      <c t="s" s="62" r="D545">
        <v>5367</v>
      </c>
      <c t="s" s="62" r="E545">
        <v>5368</v>
      </c>
      <c t="s" s="62" r="F545">
        <v>5369</v>
      </c>
      <c t="s" s="63" r="G545">
        <v>5370</v>
      </c>
      <c t="s" s="62" r="H545">
        <v>5371</v>
      </c>
      <c s="64" r="I545">
        <v>922.0</v>
      </c>
      <c s="64" r="J545">
        <v>747.0</v>
      </c>
      <c s="64" r="K545">
        <v>734.0</v>
      </c>
      <c s="64" r="L545">
        <v>727.0</v>
      </c>
      <c s="64" r="M545">
        <v>646.0</v>
      </c>
      <c s="64" r="N545">
        <v>559.0</v>
      </c>
      <c s="64" r="O545">
        <v>13.41</v>
      </c>
      <c s="64" r="P545">
        <v>201.090512999999</v>
      </c>
      <c s="64" r="Q545">
        <v>131.714285999999</v>
      </c>
      <c s="64" r="R545">
        <v>226.226826999999</v>
      </c>
      <c s="64" r="S545">
        <v>189.025082</v>
      </c>
      <c s="64" r="T545">
        <v>109.594329</v>
      </c>
      <c s="64" r="U545">
        <v>64.3489639999999</v>
      </c>
      <c s="64" r="V545">
        <v>134.0</v>
      </c>
      <c s="64" r="W545">
        <v>132.0</v>
      </c>
      <c s="64" r="X545">
        <v>171.0</v>
      </c>
      <c s="64" r="Y545">
        <v>143.0</v>
      </c>
      <c s="64" r="Z545">
        <v>109.0</v>
      </c>
      <c s="64" r="AA545">
        <v>58.0</v>
      </c>
      <c s="64" r="AB545">
        <v>437.371865</v>
      </c>
      <c s="64" r="AC545">
        <v>92.501636</v>
      </c>
      <c s="64" r="AD545">
        <v>65.3544169999999</v>
      </c>
      <c s="64" r="AE545">
        <v>105.572519</v>
      </c>
      <c s="64" r="AF545">
        <v>91.496183</v>
      </c>
      <c s="64" r="AG545">
        <v>56.3053439999999</v>
      </c>
      <c s="64" r="AH545">
        <v>24.130862</v>
      </c>
      <c s="64" r="AI545">
        <v>2.010905</v>
      </c>
      <c s="64" r="AJ545">
        <v>123.670665</v>
      </c>
      <c s="64" r="AK545">
        <v>261.417666</v>
      </c>
      <c s="64" r="AL545">
        <v>52.2835329999999</v>
      </c>
      <c s="64" r="AM545">
        <v>484.628134999999</v>
      </c>
      <c s="64" r="AN545">
        <v>108.588877</v>
      </c>
      <c s="64" r="AO545">
        <v>66.359869</v>
      </c>
      <c s="64" r="AP545">
        <v>120.654308</v>
      </c>
      <c s="64" r="AQ545">
        <v>97.5288989999999</v>
      </c>
      <c s="64" r="AR545">
        <v>53.288986</v>
      </c>
      <c s="64" r="AS545">
        <v>36.196292</v>
      </c>
      <c s="64" r="AT545">
        <v>2.010905</v>
      </c>
      <c s="64" r="AU545">
        <v>134.730642999999</v>
      </c>
      <c s="64" r="AV545">
        <v>281.526718</v>
      </c>
      <c s="64" r="AW545">
        <v>68.3707739999999</v>
      </c>
      <c s="64" r="AX545">
        <v>711.860413999999</v>
      </c>
      <c s="64" r="AY545">
        <v>8.04362099999999</v>
      </c>
      <c s="64" r="AZ545">
        <v>20.109051</v>
      </c>
      <c s="64" r="BA545">
        <v>52.2835329999999</v>
      </c>
      <c s="64" r="BB545">
        <v>136.741548999999</v>
      </c>
      <c s="64" r="BC545">
        <v>124.676118</v>
      </c>
      <c s="64" r="BD545">
        <v>96.523446</v>
      </c>
      <c s="64" r="BE545">
        <v>164.894219999999</v>
      </c>
      <c s="64" r="BF545">
        <v>108.588877</v>
      </c>
      <c s="64" r="BG545">
        <v>624.0</v>
      </c>
      <c s="64" r="BH545">
        <v>329.788440999999</v>
      </c>
      <c s="64" r="BI545">
        <v>4.02181</v>
      </c>
      <c s="64" r="BJ545">
        <v>8.04362099999999</v>
      </c>
      <c s="64" r="BK545">
        <v>40.2181029999999</v>
      </c>
      <c s="64" r="BL545">
        <v>68.3707739999999</v>
      </c>
      <c s="64" r="BM545">
        <v>28.1526719999999</v>
      </c>
      <c s="64" r="BN545">
        <v>76.4143949999999</v>
      </c>
      <c s="64" r="BO545">
        <v>64.3489639999999</v>
      </c>
      <c s="64" r="BP545">
        <v>40.2181029999999</v>
      </c>
      <c s="64" r="BQ545">
        <v>382.071974</v>
      </c>
      <c s="64" r="BR545">
        <v>4.02181</v>
      </c>
      <c s="64" r="BS545">
        <v>12.065431</v>
      </c>
      <c s="64" r="BT545">
        <v>12.065431</v>
      </c>
      <c s="64" r="BU545">
        <v>68.3707739999999</v>
      </c>
      <c s="64" r="BV545">
        <v>96.523446</v>
      </c>
      <c s="64" r="BW545">
        <v>20.109051</v>
      </c>
      <c s="64" r="BX545">
        <v>100.545255999999</v>
      </c>
      <c s="64" r="BY545">
        <v>68.3707739999999</v>
      </c>
      <c s="64" r="BZ545">
        <v>76.4143949999999</v>
      </c>
      <c s="64" r="CA545">
        <v>0.0</v>
      </c>
      <c s="64" r="CB545">
        <v>0.0</v>
      </c>
      <c s="64" r="CC545">
        <v>0.0</v>
      </c>
      <c s="64" r="CD545">
        <v>0.0</v>
      </c>
      <c s="64" r="CE545">
        <v>16.0872409999999</v>
      </c>
      <c s="64" r="CF545">
        <v>16.0872409999999</v>
      </c>
      <c s="64" r="CG545">
        <v>0.0</v>
      </c>
      <c s="64" r="CH545">
        <v>44.239913</v>
      </c>
      <c s="64" r="CI545">
        <v>410.224646</v>
      </c>
      <c s="64" r="CJ545">
        <v>4.02181</v>
      </c>
      <c s="64" r="CK545">
        <v>20.109051</v>
      </c>
      <c s="64" r="CL545">
        <v>40.2181029999999</v>
      </c>
      <c s="64" r="CM545">
        <v>132.719738</v>
      </c>
      <c s="64" r="CN545">
        <v>96.523446</v>
      </c>
      <c s="64" r="CO545">
        <v>76.4143949999999</v>
      </c>
      <c s="64" r="CP545">
        <v>0.0</v>
      </c>
      <c s="64" r="CQ545">
        <v>40.2181029999999</v>
      </c>
      <c s="64" r="CR545">
        <v>225.221374</v>
      </c>
      <c s="64" r="CS545">
        <v>4.02181</v>
      </c>
      <c s="64" r="CT545">
        <v>0.0</v>
      </c>
      <c s="64" r="CU545">
        <v>12.065431</v>
      </c>
      <c s="64" r="CV545">
        <v>4.02181</v>
      </c>
      <c s="64" r="CW545">
        <v>12.065431</v>
      </c>
      <c s="64" r="CX545">
        <v>4.02181</v>
      </c>
      <c s="64" r="CY545">
        <v>164.894219999999</v>
      </c>
      <c s="64" r="CZ545">
        <v>24.130862</v>
      </c>
    </row>
    <row customHeight="1" r="546" ht="15.0">
      <c t="s" s="62" r="A546">
        <v>5372</v>
      </c>
      <c t="s" s="62" r="B546">
        <v>5373</v>
      </c>
      <c t="s" s="62" r="C546">
        <v>5374</v>
      </c>
      <c t="s" s="62" r="D546">
        <v>5375</v>
      </c>
      <c t="s" s="62" r="E546">
        <v>5376</v>
      </c>
      <c t="s" s="62" r="F546">
        <v>5377</v>
      </c>
      <c t="s" s="63" r="G546">
        <v>5378</v>
      </c>
      <c t="s" s="62" r="H546">
        <v>5379</v>
      </c>
      <c s="64" r="I546">
        <v>992.0</v>
      </c>
      <c s="64" r="J546">
        <v>900.0</v>
      </c>
      <c s="64" r="K546">
        <v>926.0</v>
      </c>
      <c s="64" r="L546">
        <v>593.0</v>
      </c>
      <c s="64" r="M546">
        <v>407.0</v>
      </c>
      <c s="64" r="N546">
        <v>341.0</v>
      </c>
      <c s="64" r="O546">
        <v>3.6</v>
      </c>
      <c s="64" r="P546">
        <v>224.92255</v>
      </c>
      <c s="64" r="Q546">
        <v>169.985344</v>
      </c>
      <c s="64" r="R546">
        <v>230.287578</v>
      </c>
      <c s="64" r="S546">
        <v>227.49637</v>
      </c>
      <c s="64" r="T546">
        <v>101.344273</v>
      </c>
      <c s="64" r="U546">
        <v>37.963886</v>
      </c>
      <c s="64" r="V546">
        <v>188.0</v>
      </c>
      <c s="64" r="W546">
        <v>208.0</v>
      </c>
      <c s="64" r="X546">
        <v>216.0</v>
      </c>
      <c s="64" r="Y546">
        <v>174.0</v>
      </c>
      <c s="64" r="Z546">
        <v>84.0</v>
      </c>
      <c s="64" r="AA546">
        <v>30.0</v>
      </c>
      <c s="64" r="AB546">
        <v>505.695312</v>
      </c>
      <c s="64" r="AC546">
        <v>114.448162</v>
      </c>
      <c s="64" r="AD546">
        <v>88.0838679999999</v>
      </c>
      <c s="64" r="AE546">
        <v>115.6829</v>
      </c>
      <c s="64" r="AF546">
        <v>119.917534</v>
      </c>
      <c s="64" r="AG546">
        <v>51.146033</v>
      </c>
      <c s="64" r="AH546">
        <v>16.416815</v>
      </c>
      <c s="64" r="AI546">
        <v>0.0</v>
      </c>
      <c s="64" r="AJ546">
        <v>138.995127999999</v>
      </c>
      <c s="64" r="AK546">
        <v>320.606149</v>
      </c>
      <c s="64" r="AL546">
        <v>46.094036</v>
      </c>
      <c s="64" r="AM546">
        <v>486.304688</v>
      </c>
      <c s="64" r="AN546">
        <v>110.474388</v>
      </c>
      <c s="64" r="AO546">
        <v>81.901476</v>
      </c>
      <c s="64" r="AP546">
        <v>114.604678</v>
      </c>
      <c s="64" r="AQ546">
        <v>107.578836</v>
      </c>
      <c s="64" r="AR546">
        <v>50.1982399999999</v>
      </c>
      <c s="64" r="AS546">
        <v>21.54707</v>
      </c>
      <c s="64" r="AT546">
        <v>0.0</v>
      </c>
      <c s="64" r="AU546">
        <v>142.151537999999</v>
      </c>
      <c s="64" r="AV546">
        <v>289.824619999999</v>
      </c>
      <c s="64" r="AW546">
        <v>54.328529</v>
      </c>
      <c s="64" r="AX546">
        <v>762.442826999999</v>
      </c>
      <c s="64" r="AY546">
        <v>12.312612</v>
      </c>
      <c s="64" r="AZ546">
        <v>57.145823</v>
      </c>
      <c s="64" r="BA546">
        <v>16.416815</v>
      </c>
      <c s="64" r="BB546">
        <v>110.813503999999</v>
      </c>
      <c s="64" r="BC546">
        <v>139.542931</v>
      </c>
      <c s="64" r="BD546">
        <v>147.751339</v>
      </c>
      <c s="64" r="BE546">
        <v>143.647134999999</v>
      </c>
      <c s="64" r="BF546">
        <v>134.812666</v>
      </c>
      <c s="64" r="BG546">
        <v>692.0</v>
      </c>
      <c s="64" r="BH546">
        <v>360.648221999999</v>
      </c>
      <c s="64" r="BI546">
        <v>12.312612</v>
      </c>
      <c s="64" r="BJ546">
        <v>53.04162</v>
      </c>
      <c s="64" r="BK546">
        <v>12.312612</v>
      </c>
      <c s="64" r="BL546">
        <v>49.2504459999999</v>
      </c>
      <c s="64" r="BM546">
        <v>12.312612</v>
      </c>
      <c s="64" r="BN546">
        <v>106.709301</v>
      </c>
      <c s="64" r="BO546">
        <v>69.771466</v>
      </c>
      <c s="64" r="BP546">
        <v>44.937555</v>
      </c>
      <c s="64" r="BQ546">
        <v>401.794604999999</v>
      </c>
      <c s="64" r="BR546">
        <v>0.0</v>
      </c>
      <c s="64" r="BS546">
        <v>4.104204</v>
      </c>
      <c s="64" r="BT546">
        <v>4.104204</v>
      </c>
      <c s="64" r="BU546">
        <v>61.5630579999999</v>
      </c>
      <c s="64" r="BV546">
        <v>127.23032</v>
      </c>
      <c s="64" r="BW546">
        <v>41.042039</v>
      </c>
      <c s="64" r="BX546">
        <v>73.87567</v>
      </c>
      <c s="64" r="BY546">
        <v>89.875111</v>
      </c>
      <c s="64" r="BZ546">
        <v>118.813225</v>
      </c>
      <c s="64" r="CA546">
        <v>0.0</v>
      </c>
      <c s="64" r="CB546">
        <v>4.104204</v>
      </c>
      <c s="64" r="CC546">
        <v>0.0</v>
      </c>
      <c s="64" r="CD546">
        <v>8.208408</v>
      </c>
      <c s="64" r="CE546">
        <v>20.5210189999999</v>
      </c>
      <c s="64" r="CF546">
        <v>16.416815</v>
      </c>
      <c s="64" r="CG546">
        <v>0.0</v>
      </c>
      <c s="64" r="CH546">
        <v>69.562779</v>
      </c>
      <c s="64" r="CI546">
        <v>463.148976</v>
      </c>
      <c s="64" r="CJ546">
        <v>8.208408</v>
      </c>
      <c s="64" r="CK546">
        <v>44.833212</v>
      </c>
      <c s="64" r="CL546">
        <v>16.416815</v>
      </c>
      <c s="64" r="CM546">
        <v>102.605097</v>
      </c>
      <c s="64" r="CN546">
        <v>110.813503999999</v>
      </c>
      <c s="64" r="CO546">
        <v>127.23032</v>
      </c>
      <c s="64" r="CP546">
        <v>0.0</v>
      </c>
      <c s="64" r="CQ546">
        <v>53.04162</v>
      </c>
      <c s="64" r="CR546">
        <v>180.480627</v>
      </c>
      <c s="64" r="CS546">
        <v>4.104204</v>
      </c>
      <c s="64" r="CT546">
        <v>8.208408</v>
      </c>
      <c s="64" r="CU546">
        <v>0.0</v>
      </c>
      <c s="64" r="CV546">
        <v>0.0</v>
      </c>
      <c s="64" r="CW546">
        <v>8.208408</v>
      </c>
      <c s="64" r="CX546">
        <v>4.104204</v>
      </c>
      <c s="64" r="CY546">
        <v>143.647134999999</v>
      </c>
      <c s="64" r="CZ546">
        <v>12.208268</v>
      </c>
    </row>
    <row customHeight="1" r="547" ht="15.0">
      <c t="s" s="62" r="A547">
        <v>5380</v>
      </c>
      <c t="s" s="62" r="B547">
        <v>5381</v>
      </c>
      <c t="s" s="62" r="C547">
        <v>5382</v>
      </c>
      <c t="s" s="62" r="D547">
        <v>5383</v>
      </c>
      <c t="s" s="62" r="E547">
        <v>5384</v>
      </c>
      <c t="s" s="62" r="F547">
        <v>5385</v>
      </c>
      <c t="s" s="63" r="G547">
        <v>5386</v>
      </c>
      <c t="s" s="62" r="H547">
        <v>5387</v>
      </c>
      <c s="64" r="I547">
        <v>2534.0</v>
      </c>
      <c s="64" r="J547">
        <v>2160.0</v>
      </c>
      <c s="64" r="K547">
        <v>2185.0</v>
      </c>
      <c s="64" r="L547">
        <v>2202.0</v>
      </c>
      <c s="64" r="M547">
        <v>1651.0</v>
      </c>
      <c s="64" r="N547">
        <v>1162.0</v>
      </c>
      <c s="64" r="O547">
        <v>8.48</v>
      </c>
      <c s="64" r="P547">
        <v>438.430161</v>
      </c>
      <c s="64" r="Q547">
        <v>353.000232999999</v>
      </c>
      <c s="64" r="R547">
        <v>541.789358999999</v>
      </c>
      <c s="64" r="S547">
        <v>507.029199</v>
      </c>
      <c s="64" r="T547">
        <v>473.494216999999</v>
      </c>
      <c s="64" r="U547">
        <v>220.256831</v>
      </c>
      <c s="64" r="V547">
        <v>315.0</v>
      </c>
      <c s="64" r="W547">
        <v>361.0</v>
      </c>
      <c s="64" r="X547">
        <v>420.0</v>
      </c>
      <c s="64" r="Y547">
        <v>608.0</v>
      </c>
      <c s="64" r="Z547">
        <v>310.0</v>
      </c>
      <c s="64" r="AA547">
        <v>146.0</v>
      </c>
      <c s="64" r="AB547">
        <v>1232.643685</v>
      </c>
      <c s="64" r="AC547">
        <v>222.587619999999</v>
      </c>
      <c s="64" r="AD547">
        <v>176.591489</v>
      </c>
      <c s="64" r="AE547">
        <v>273.8768</v>
      </c>
      <c s="64" r="AF547">
        <v>251.604749</v>
      </c>
      <c s="64" r="AG547">
        <v>225.553383999999</v>
      </c>
      <c s="64" r="AH547">
        <v>76.573131</v>
      </c>
      <c s="64" r="AI547">
        <v>5.856512</v>
      </c>
      <c s="64" r="AJ547">
        <v>300.674373</v>
      </c>
      <c s="64" r="AK547">
        <v>719.380979</v>
      </c>
      <c s="64" r="AL547">
        <v>212.588333</v>
      </c>
      <c s="64" r="AM547">
        <v>1301.356315</v>
      </c>
      <c s="64" r="AN547">
        <v>215.842541</v>
      </c>
      <c s="64" r="AO547">
        <v>176.408745</v>
      </c>
      <c s="64" r="AP547">
        <v>267.912558999999</v>
      </c>
      <c s="64" r="AQ547">
        <v>255.42445</v>
      </c>
      <c s="64" r="AR547">
        <v>247.940834</v>
      </c>
      <c s="64" r="AS547">
        <v>117.505317</v>
      </c>
      <c s="64" r="AT547">
        <v>20.321871</v>
      </c>
      <c s="64" r="AU547">
        <v>283.329883</v>
      </c>
      <c s="64" r="AV547">
        <v>742.181862</v>
      </c>
      <c s="64" r="AW547">
        <v>275.844569999999</v>
      </c>
      <c s="64" r="AX547">
        <v>2124.221481</v>
      </c>
      <c s="64" r="AY547">
        <v>26.980318</v>
      </c>
      <c s="64" r="AZ547">
        <v>92.5039459999999</v>
      </c>
      <c s="64" r="BA547">
        <v>215.842541</v>
      </c>
      <c s="64" r="BB547">
        <v>320.055675</v>
      </c>
      <c s="64" r="BC547">
        <v>304.492155</v>
      </c>
      <c s="64" r="BD547">
        <v>223.843593</v>
      </c>
      <c s="64" r="BE547">
        <v>736.223705999999</v>
      </c>
      <c s="64" r="BF547">
        <v>204.279547</v>
      </c>
      <c s="64" r="BG547">
        <v>1792.0</v>
      </c>
      <c s="64" r="BH547">
        <v>1018.582114</v>
      </c>
      <c s="64" r="BI547">
        <v>19.2716549999999</v>
      </c>
      <c s="64" r="BJ547">
        <v>57.8149659999999</v>
      </c>
      <c s="64" r="BK547">
        <v>127.192926</v>
      </c>
      <c s="64" r="BL547">
        <v>158.173769999999</v>
      </c>
      <c s="64" r="BM547">
        <v>50.106304</v>
      </c>
      <c s="64" r="BN547">
        <v>193.008944</v>
      </c>
      <c s="64" r="BO547">
        <v>324.363933999999</v>
      </c>
      <c s="64" r="BP547">
        <v>88.6496149999999</v>
      </c>
      <c s="64" r="BQ547">
        <v>1105.639367</v>
      </c>
      <c s="64" r="BR547">
        <v>7.708662</v>
      </c>
      <c s="64" r="BS547">
        <v>34.68898</v>
      </c>
      <c s="64" r="BT547">
        <v>88.6496149999999</v>
      </c>
      <c s="64" r="BU547">
        <v>161.881904999999</v>
      </c>
      <c s="64" r="BV547">
        <v>254.385851</v>
      </c>
      <c s="64" r="BW547">
        <v>30.8346489999999</v>
      </c>
      <c s="64" r="BX547">
        <v>411.859772</v>
      </c>
      <c s="64" r="BY547">
        <v>115.629932</v>
      </c>
      <c s="64" r="BZ547">
        <v>227.405533999999</v>
      </c>
      <c s="64" r="CA547">
        <v>0.0</v>
      </c>
      <c s="64" r="CB547">
        <v>0.0</v>
      </c>
      <c s="64" r="CC547">
        <v>0.0</v>
      </c>
      <c s="64" r="CD547">
        <v>23.125986</v>
      </c>
      <c s="64" r="CE547">
        <v>19.2716549999999</v>
      </c>
      <c s="64" r="CF547">
        <v>50.106304</v>
      </c>
      <c s="64" r="CG547">
        <v>0.0</v>
      </c>
      <c s="64" r="CH547">
        <v>134.901588</v>
      </c>
      <c s="64" r="CI547">
        <v>960.167024999999</v>
      </c>
      <c s="64" r="CJ547">
        <v>26.980318</v>
      </c>
      <c s="64" r="CK547">
        <v>69.377959</v>
      </c>
      <c s="64" r="CL547">
        <v>177.299229999999</v>
      </c>
      <c s="64" r="CM547">
        <v>250.677716</v>
      </c>
      <c s="64" r="CN547">
        <v>242.822858</v>
      </c>
      <c s="64" r="CO547">
        <v>154.465633999999</v>
      </c>
      <c s="64" r="CP547">
        <v>0.0</v>
      </c>
      <c s="64" r="CQ547">
        <v>38.543311</v>
      </c>
      <c s="64" r="CR547">
        <v>936.648921999999</v>
      </c>
      <c s="64" r="CS547">
        <v>0.0</v>
      </c>
      <c s="64" r="CT547">
        <v>23.125986</v>
      </c>
      <c s="64" r="CU547">
        <v>38.543311</v>
      </c>
      <c s="64" r="CV547">
        <v>46.251973</v>
      </c>
      <c s="64" r="CW547">
        <v>42.3976419999999</v>
      </c>
      <c s="64" r="CX547">
        <v>19.2716549999999</v>
      </c>
      <c s="64" r="CY547">
        <v>736.223705999999</v>
      </c>
      <c s="64" r="CZ547">
        <v>30.8346489999999</v>
      </c>
    </row>
    <row customHeight="1" r="548" ht="15.0">
      <c t="s" s="62" r="A548">
        <v>5388</v>
      </c>
      <c t="s" s="62" r="B548">
        <v>5389</v>
      </c>
      <c t="s" s="62" r="C548">
        <v>5390</v>
      </c>
      <c t="s" s="62" r="D548">
        <v>5391</v>
      </c>
      <c t="s" s="62" r="E548">
        <v>5392</v>
      </c>
      <c t="s" s="62" r="F548">
        <v>5393</v>
      </c>
      <c t="s" s="63" r="G548">
        <v>5394</v>
      </c>
      <c t="s" s="62" r="H548">
        <v>5395</v>
      </c>
      <c s="64" r="I548">
        <v>4301.0</v>
      </c>
      <c s="64" r="J548">
        <v>3486.0</v>
      </c>
      <c s="64" r="K548">
        <v>2420.0</v>
      </c>
      <c s="64" r="L548">
        <v>1388.0</v>
      </c>
      <c s="64" r="M548">
        <v>1256.0</v>
      </c>
      <c s="64" r="N548">
        <v>947.0</v>
      </c>
      <c s="64" r="O548">
        <v>24.56</v>
      </c>
      <c s="64" r="P548">
        <v>1011.0</v>
      </c>
      <c s="64" r="Q548">
        <v>705.0</v>
      </c>
      <c s="64" r="R548">
        <v>1121.0</v>
      </c>
      <c s="64" r="S548">
        <v>922.0</v>
      </c>
      <c s="64" r="T548">
        <v>396.0</v>
      </c>
      <c s="64" r="U548">
        <v>146.0</v>
      </c>
      <c s="64" r="V548">
        <v>899.0</v>
      </c>
      <c s="64" r="W548">
        <v>664.0</v>
      </c>
      <c s="64" r="X548">
        <v>1058.0</v>
      </c>
      <c s="64" r="Y548">
        <v>535.0</v>
      </c>
      <c s="64" r="Z548">
        <v>243.0</v>
      </c>
      <c s="64" r="AA548">
        <v>87.0</v>
      </c>
      <c s="64" r="AB548">
        <v>2152.0</v>
      </c>
      <c s="64" r="AC548">
        <v>501.0</v>
      </c>
      <c s="64" r="AD548">
        <v>376.0</v>
      </c>
      <c s="64" r="AE548">
        <v>555.0</v>
      </c>
      <c s="64" r="AF548">
        <v>475.0</v>
      </c>
      <c s="64" r="AG548">
        <v>184.0</v>
      </c>
      <c s="64" r="AH548">
        <v>58.0</v>
      </c>
      <c s="64" r="AI548">
        <v>3.0</v>
      </c>
      <c s="64" r="AJ548">
        <v>666.0</v>
      </c>
      <c s="64" r="AK548">
        <v>1342.0</v>
      </c>
      <c s="64" r="AL548">
        <v>144.0</v>
      </c>
      <c s="64" r="AM548">
        <v>2149.0</v>
      </c>
      <c s="64" r="AN548">
        <v>510.0</v>
      </c>
      <c s="64" r="AO548">
        <v>329.0</v>
      </c>
      <c s="64" r="AP548">
        <v>566.0</v>
      </c>
      <c s="64" r="AQ548">
        <v>447.0</v>
      </c>
      <c s="64" r="AR548">
        <v>212.0</v>
      </c>
      <c s="64" r="AS548">
        <v>79.0</v>
      </c>
      <c s="64" r="AT548">
        <v>6.0</v>
      </c>
      <c s="64" r="AU548">
        <v>643.0</v>
      </c>
      <c s="64" r="AV548">
        <v>1326.0</v>
      </c>
      <c s="64" r="AW548">
        <v>180.0</v>
      </c>
      <c s="64" r="AX548">
        <v>3332.0</v>
      </c>
      <c s="64" r="AY548">
        <v>16.0</v>
      </c>
      <c s="64" r="AZ548">
        <v>72.0</v>
      </c>
      <c s="64" r="BA548">
        <v>184.0</v>
      </c>
      <c s="64" r="BB548">
        <v>636.0</v>
      </c>
      <c s="64" r="BC548">
        <v>776.0</v>
      </c>
      <c s="64" r="BD548">
        <v>612.0</v>
      </c>
      <c s="64" r="BE548">
        <v>576.0</v>
      </c>
      <c s="64" r="BF548">
        <v>460.0</v>
      </c>
      <c s="64" r="BG548">
        <v>2512.0</v>
      </c>
      <c s="64" r="BH548">
        <v>1672.0</v>
      </c>
      <c s="64" r="BI548">
        <v>12.0</v>
      </c>
      <c s="64" r="BJ548">
        <v>60.0</v>
      </c>
      <c s="64" r="BK548">
        <v>132.0</v>
      </c>
      <c s="64" r="BL548">
        <v>300.0</v>
      </c>
      <c s="64" r="BM548">
        <v>204.0</v>
      </c>
      <c s="64" r="BN548">
        <v>492.0</v>
      </c>
      <c s="64" r="BO548">
        <v>272.0</v>
      </c>
      <c s="64" r="BP548">
        <v>200.0</v>
      </c>
      <c s="64" r="BQ548">
        <v>1660.0</v>
      </c>
      <c s="64" r="BR548">
        <v>4.0</v>
      </c>
      <c s="64" r="BS548">
        <v>12.0</v>
      </c>
      <c s="64" r="BT548">
        <v>52.0</v>
      </c>
      <c s="64" r="BU548">
        <v>336.0</v>
      </c>
      <c s="64" r="BV548">
        <v>572.0</v>
      </c>
      <c s="64" r="BW548">
        <v>120.0</v>
      </c>
      <c s="64" r="BX548">
        <v>304.0</v>
      </c>
      <c s="64" r="BY548">
        <v>260.0</v>
      </c>
      <c s="64" r="BZ548">
        <v>536.0</v>
      </c>
      <c s="64" r="CA548">
        <v>4.0</v>
      </c>
      <c s="64" r="CB548">
        <v>0.0</v>
      </c>
      <c s="64" r="CC548">
        <v>0.0</v>
      </c>
      <c s="64" r="CD548">
        <v>32.0</v>
      </c>
      <c s="64" r="CE548">
        <v>84.0</v>
      </c>
      <c s="64" r="CF548">
        <v>132.0</v>
      </c>
      <c s="64" r="CG548">
        <v>0.0</v>
      </c>
      <c s="64" r="CH548">
        <v>284.0</v>
      </c>
      <c s="64" r="CI548">
        <v>1960.0</v>
      </c>
      <c s="64" r="CJ548">
        <v>8.0</v>
      </c>
      <c s="64" r="CK548">
        <v>72.0</v>
      </c>
      <c s="64" r="CL548">
        <v>144.0</v>
      </c>
      <c s="64" r="CM548">
        <v>568.0</v>
      </c>
      <c s="64" r="CN548">
        <v>636.0</v>
      </c>
      <c s="64" r="CO548">
        <v>416.0</v>
      </c>
      <c s="64" r="CP548">
        <v>24.0</v>
      </c>
      <c s="64" r="CQ548">
        <v>92.0</v>
      </c>
      <c s="64" r="CR548">
        <v>836.0</v>
      </c>
      <c s="64" r="CS548">
        <v>4.0</v>
      </c>
      <c s="64" r="CT548">
        <v>0.0</v>
      </c>
      <c s="64" r="CU548">
        <v>40.0</v>
      </c>
      <c s="64" r="CV548">
        <v>36.0</v>
      </c>
      <c s="64" r="CW548">
        <v>56.0</v>
      </c>
      <c s="64" r="CX548">
        <v>64.0</v>
      </c>
      <c s="64" r="CY548">
        <v>552.0</v>
      </c>
      <c s="64" r="CZ548">
        <v>84.0</v>
      </c>
    </row>
    <row customHeight="1" r="549" ht="15.0">
      <c s="54" r="A549"/>
      <c s="54" r="B549"/>
      <c s="54" r="C549"/>
      <c s="54" r="D549"/>
      <c s="54" r="E549"/>
      <c s="54" r="F549"/>
      <c s="54" r="O549"/>
      <c s="54" r="BI549"/>
      <c s="54" r="BJ549"/>
      <c s="54" r="BK549"/>
      <c s="54" r="BL549"/>
      <c s="54" r="BM549"/>
      <c s="54" r="BO549"/>
      <c s="54" r="BP549"/>
      <c s="54" r="BR549"/>
      <c s="54" r="BS549"/>
      <c s="54" r="BT549"/>
      <c s="54" r="BU549"/>
      <c s="54" r="BV549"/>
      <c s="54" r="BW549"/>
      <c s="54" r="BX549"/>
      <c s="54" r="BY549"/>
    </row>
    <row customHeight="1" r="550" ht="63.75">
      <c s="54" r="A550"/>
      <c s="54" r="B550"/>
      <c s="54" r="C550"/>
      <c s="54" r="D550"/>
      <c s="54" r="E550"/>
      <c s="54" r="F550"/>
      <c t="s" s="65" r="I550">
        <v>5396</v>
      </c>
      <c s="54" r="O550"/>
      <c t="s" s="66" r="Q550">
        <v>5397</v>
      </c>
      <c t="s" s="67" r="R550">
        <v>5398</v>
      </c>
      <c t="s" s="67" r="S550">
        <v>5399</v>
      </c>
      <c t="s" s="67" r="T550">
        <v>5400</v>
      </c>
      <c t="s" s="66" r="U550">
        <v>5401</v>
      </c>
      <c t="s" s="66" r="V550">
        <v>5402</v>
      </c>
      <c t="s" s="66" r="AD550">
        <v>5403</v>
      </c>
      <c t="s" s="66" r="AE550">
        <v>5404</v>
      </c>
      <c t="s" s="66" r="AF550">
        <v>5405</v>
      </c>
      <c t="s" s="66" r="AG550">
        <v>5406</v>
      </c>
      <c t="s" s="66" r="AH550">
        <v>5407</v>
      </c>
      <c t="s" s="66" r="AI550">
        <v>5408</v>
      </c>
      <c t="s" s="68" r="AK550">
        <v>5409</v>
      </c>
      <c t="s" s="66" r="AO550">
        <v>5410</v>
      </c>
      <c t="s" s="66" r="AP550">
        <v>5411</v>
      </c>
      <c t="s" s="66" r="AQ550">
        <v>5412</v>
      </c>
      <c t="s" s="66" r="AR550">
        <v>5413</v>
      </c>
      <c t="s" s="66" r="AS550">
        <v>5414</v>
      </c>
      <c t="s" s="66" r="AT550">
        <v>5415</v>
      </c>
      <c t="s" s="68" r="AV550">
        <v>5416</v>
      </c>
      <c t="s" s="69" r="AY550">
        <v>5417</v>
      </c>
      <c t="s" s="69" r="AZ550">
        <v>5418</v>
      </c>
      <c t="s" s="69" r="BA550">
        <v>5419</v>
      </c>
      <c t="s" s="69" r="BB550">
        <v>5420</v>
      </c>
      <c t="s" s="69" r="BC550">
        <v>5421</v>
      </c>
      <c t="s" s="69" r="BD550">
        <v>5422</v>
      </c>
      <c t="s" s="69" r="BE550">
        <v>5423</v>
      </c>
      <c t="s" s="69" r="BF550">
        <v>5424</v>
      </c>
      <c t="s" s="69" r="BG550">
        <v>5425</v>
      </c>
      <c t="s" s="70" r="BI550">
        <v>5426</v>
      </c>
      <c t="s" s="70" r="BJ550">
        <v>5427</v>
      </c>
      <c t="s" s="70" r="BK550">
        <v>5428</v>
      </c>
      <c t="s" s="70" r="BL550">
        <v>5429</v>
      </c>
      <c t="s" s="70" r="BM550">
        <v>5430</v>
      </c>
      <c t="s" s="69" r="BN550">
        <v>5431</v>
      </c>
      <c t="s" s="70" r="BO550">
        <v>5432</v>
      </c>
      <c t="s" s="70" r="BP550">
        <v>5433</v>
      </c>
      <c t="s" s="70" r="BR550">
        <v>5434</v>
      </c>
      <c t="s" s="70" r="BS550">
        <v>5435</v>
      </c>
      <c t="s" s="70" r="BT550">
        <v>5436</v>
      </c>
      <c t="s" s="70" r="BU550">
        <v>5437</v>
      </c>
      <c t="s" s="70" r="BV550">
        <v>5438</v>
      </c>
      <c t="s" s="70" r="BW550">
        <v>5439</v>
      </c>
      <c t="s" s="70" r="BX550">
        <v>5440</v>
      </c>
      <c t="s" s="70" r="BY550">
        <v>5441</v>
      </c>
    </row>
    <row customHeight="1" r="551" ht="15.0">
      <c s="54" r="A551"/>
      <c s="54" r="B551"/>
      <c s="54" r="C551"/>
      <c s="54" r="D551"/>
      <c s="54" r="E551"/>
      <c s="54" r="F551"/>
      <c t="str" s="71" r="I551">
        <f>SUM(I7:I548)</f>
        <v>1449245</v>
      </c>
      <c s="54" r="O551"/>
      <c t="str" s="72" r="Q551">
        <f>AD551+AO551</f>
        <v>191247</v>
      </c>
      <c t="str" s="72" r="R551">
        <f>AE551+AP551</f>
        <v>295803</v>
      </c>
      <c t="str" s="72" r="S551">
        <f>AQ551+AF551</f>
        <v>291466</v>
      </c>
      <c t="str" s="72" r="T551">
        <f>AG551+AR551</f>
        <v>198839</v>
      </c>
      <c t="str" s="72" r="U551">
        <f>AH551+AS551</f>
        <v>117715</v>
      </c>
      <c t="str" s="73" r="V551">
        <f>AT551+AI551</f>
        <v>11782</v>
      </c>
      <c t="str" s="72" r="AD551">
        <f>AK551-SUM(AE551:AI551)</f>
        <v>93672</v>
      </c>
      <c t="str" s="72" r="AE551">
        <f>SUM(AE7:AE548)</f>
        <v>145552</v>
      </c>
      <c t="str" s="72" r="AF551">
        <f>SUM(AF7:AF548)</f>
        <v>140309</v>
      </c>
      <c t="str" s="72" r="AG551">
        <f>SUM(AG7:AG548)</f>
        <v>93078</v>
      </c>
      <c t="str" s="72" r="AH551">
        <f>SUM(AH7:AH548)</f>
        <v>44726</v>
      </c>
      <c t="str" s="72" r="AI551">
        <f>SUM(AI7:AI548)</f>
        <v>2747</v>
      </c>
      <c t="str" s="74" r="AK551">
        <f>SUM(AK7:AL548)</f>
        <v>520084</v>
      </c>
      <c t="str" s="75" r="AO551">
        <f>AV551-SUM(AP551:AT551)</f>
        <v>97574</v>
      </c>
      <c t="str" s="75" r="AP551">
        <f>SUM(AP7:AP548)</f>
        <v>150252</v>
      </c>
      <c t="str" s="75" r="AQ551">
        <f>SUM(AQ7:AQ548)</f>
        <v>151157</v>
      </c>
      <c t="str" s="75" r="AR551">
        <f>SUM(AR7:AR548)</f>
        <v>105761</v>
      </c>
      <c t="str" s="75" r="AS551">
        <f>SUM(AS7:AS548)</f>
        <v>72990</v>
      </c>
      <c t="str" s="75" r="AT551">
        <f>SUM(AT7:AT548)</f>
        <v>9034</v>
      </c>
      <c t="str" s="74" r="AV551">
        <f>SUM(AV7:AW548)</f>
        <v>586768</v>
      </c>
      <c t="str" s="76" r="AY551">
        <f>SUM(AY7:AY548)</f>
        <v>9553</v>
      </c>
      <c t="str" s="76" r="AZ551">
        <f>SUM(AZ7:AZ548)</f>
        <v>43100</v>
      </c>
      <c t="str" s="76" r="BA551">
        <f>SUM(BA7:BA548)</f>
        <v>106711</v>
      </c>
      <c t="str" s="76" r="BB551">
        <f>SUM(BB7:BB548)</f>
        <v>174500</v>
      </c>
      <c t="str" s="76" r="BC551">
        <f>SUM(BC7:BC548)</f>
        <v>205524</v>
      </c>
      <c t="str" s="76" r="BD551">
        <f>SUM(BD7:BD548)</f>
        <v>147787</v>
      </c>
      <c t="str" s="76" r="BE551">
        <f>SUM(BE7:BE548)</f>
        <v>307132</v>
      </c>
      <c t="str" s="76" r="BF551">
        <f>SUM(BF7:BF548)</f>
        <v>204032</v>
      </c>
      <c t="str" s="76" r="BG551">
        <f>SUM(AX7:AX548)</f>
        <v>1198340</v>
      </c>
      <c t="str" s="77" r="BI551">
        <f>SUM(BI7:BI548)</f>
        <v>6656</v>
      </c>
      <c t="str" s="77" r="BJ551">
        <f>SUM(BJ7:BJ548)</f>
        <v>30920</v>
      </c>
      <c t="str" s="77" r="BK551">
        <f>SUM(BK7:BK548)</f>
        <v>64999</v>
      </c>
      <c t="str" s="77" r="BL551">
        <f>SUM(BL7:BL548)</f>
        <v>82332</v>
      </c>
      <c t="str" s="77" r="BM551">
        <f>SUM(BM7:BM548)</f>
        <v>46625</v>
      </c>
      <c t="str" s="78" r="BN551">
        <f>SUM(BN7:BN548)</f>
        <v>119251</v>
      </c>
      <c t="str" s="77" r="BO551">
        <f>SUM(BO7:BO548)</f>
        <v>137873</v>
      </c>
      <c t="str" s="77" r="BP551">
        <f>SUM(BP7:BP548)</f>
        <v>77534</v>
      </c>
      <c t="str" s="77" r="BR551">
        <f>SUM(BR7:BR548)</f>
        <v>2897</v>
      </c>
      <c t="str" s="77" r="BS551">
        <f>SUM(BS7:BS548)</f>
        <v>12180</v>
      </c>
      <c t="str" s="77" r="BT551">
        <f>SUM(BT7:BT548)</f>
        <v>41712</v>
      </c>
      <c t="str" s="77" r="BU551">
        <f>SUM(BU7:BU548)</f>
        <v>92168</v>
      </c>
      <c t="str" s="77" r="BV551">
        <f>SUM(BV7:BV548)</f>
        <v>158899</v>
      </c>
      <c t="str" s="77" r="BW551">
        <f>SUM(BW7:BW548)</f>
        <v>28536</v>
      </c>
      <c t="str" s="77" r="BX551">
        <f>SUM(BX7:BX548)</f>
        <v>169260</v>
      </c>
      <c t="str" s="77" r="BY551">
        <f>SUM(BY7:BY548)</f>
        <v>126498</v>
      </c>
    </row>
    <row customHeight="1" r="552" ht="15.0">
      <c s="54" r="A552"/>
      <c s="54" r="B552"/>
      <c s="54" r="C552"/>
      <c s="54" r="D552"/>
      <c s="54" r="E552"/>
      <c s="54" r="F552"/>
      <c s="54" r="O552"/>
      <c t="s" s="79" r="Q552">
        <v>5442</v>
      </c>
      <c t="s" s="79" r="R552">
        <v>5443</v>
      </c>
      <c t="s" s="79" r="S552">
        <v>5444</v>
      </c>
      <c t="s" s="79" r="T552">
        <v>5445</v>
      </c>
      <c t="s" s="79" r="U552">
        <v>5446</v>
      </c>
      <c t="s" s="79" r="V552">
        <v>5447</v>
      </c>
      <c t="s" s="79" r="AD552">
        <v>5448</v>
      </c>
      <c t="s" s="79" r="AE552">
        <v>5449</v>
      </c>
      <c t="s" s="79" r="AF552">
        <v>5450</v>
      </c>
      <c t="s" s="79" r="AG552">
        <v>5451</v>
      </c>
      <c t="s" s="79" r="AH552">
        <v>5452</v>
      </c>
      <c t="s" s="79" r="AI552">
        <v>5453</v>
      </c>
      <c t="s" s="80" r="AK552">
        <v>5454</v>
      </c>
      <c t="s" s="79" r="AO552">
        <v>5455</v>
      </c>
      <c t="s" s="79" r="AP552">
        <v>5456</v>
      </c>
      <c t="s" s="79" r="AQ552">
        <v>5457</v>
      </c>
      <c t="s" s="79" r="AR552">
        <v>5458</v>
      </c>
      <c t="s" s="79" r="AS552">
        <v>5459</v>
      </c>
      <c t="s" s="79" r="AT552">
        <v>5460</v>
      </c>
      <c t="s" s="80" r="AV552">
        <v>5461</v>
      </c>
      <c t="s" s="81" r="AY552">
        <v>5462</v>
      </c>
      <c t="s" s="81" r="AZ552">
        <v>5463</v>
      </c>
      <c t="s" s="81" r="BA552">
        <v>5464</v>
      </c>
      <c t="s" s="81" r="BB552">
        <v>5465</v>
      </c>
      <c t="s" s="81" r="BC552">
        <v>5466</v>
      </c>
      <c t="s" s="81" r="BD552">
        <v>5467</v>
      </c>
      <c t="s" s="81" r="BE552">
        <v>5468</v>
      </c>
      <c t="s" s="81" r="BF552">
        <v>5469</v>
      </c>
      <c s="81" r="BG552"/>
      <c t="s" s="70" r="BI552">
        <v>5470</v>
      </c>
      <c t="s" s="70" r="BJ552">
        <v>5471</v>
      </c>
      <c t="s" s="70" r="BK552">
        <v>5472</v>
      </c>
      <c t="s" s="70" r="BL552">
        <v>5473</v>
      </c>
      <c t="s" s="70" r="BM552">
        <v>5474</v>
      </c>
      <c t="s" s="69" r="BN552">
        <v>5475</v>
      </c>
      <c t="s" s="70" r="BO552">
        <v>5476</v>
      </c>
      <c t="s" s="70" r="BP552">
        <v>5477</v>
      </c>
      <c t="s" s="70" r="BR552">
        <v>5478</v>
      </c>
      <c t="s" s="70" r="BS552">
        <v>5479</v>
      </c>
      <c t="s" s="70" r="BT552">
        <v>5480</v>
      </c>
      <c t="s" s="70" r="BU552">
        <v>5481</v>
      </c>
      <c t="s" s="70" r="BV552">
        <v>5482</v>
      </c>
      <c t="s" s="70" r="BW552">
        <v>5483</v>
      </c>
      <c t="s" s="70" r="BX552">
        <v>5484</v>
      </c>
      <c t="s" s="70" r="BY552">
        <v>5485</v>
      </c>
    </row>
    <row customHeight="1" r="553" ht="15.0">
      <c s="54" r="A553"/>
      <c s="54" r="B553"/>
      <c s="54" r="C553"/>
      <c s="54" r="D553"/>
      <c s="54" r="E553"/>
      <c s="54" r="F553"/>
      <c s="54" r="O553"/>
      <c t="str" s="72" r="Q553">
        <f>Q551/AK555*63</f>
        <v>11</v>
      </c>
      <c t="str" s="72" r="R553">
        <f>R551/AK555*63</f>
        <v>17</v>
      </c>
      <c t="str" s="72" r="S553">
        <f>S551/AK555*63</f>
        <v>17</v>
      </c>
      <c t="str" s="72" r="T553">
        <f>T551/AK555*63</f>
        <v>11</v>
      </c>
      <c t="str" s="72" r="U553">
        <f>U551/AK555*63</f>
        <v>7</v>
      </c>
      <c t="str" s="73" r="V553">
        <f>V551/AK555*63</f>
        <v>1</v>
      </c>
      <c t="str" s="82" r="AD553">
        <f>AD551/AK555*63</f>
        <v>5</v>
      </c>
      <c t="str" s="72" r="AE553">
        <f>AE551/AK555*63</f>
        <v>8</v>
      </c>
      <c t="str" s="72" r="AF553">
        <f>AF551/AK555*63</f>
        <v>8</v>
      </c>
      <c t="str" s="72" r="AG553">
        <f>AG551/AK555*63</f>
        <v>5</v>
      </c>
      <c t="str" s="72" r="AH553">
        <f>AH551/AK555*63</f>
        <v>3</v>
      </c>
      <c t="str" s="72" r="AI553">
        <f>AI551/AK555*63</f>
        <v>0</v>
      </c>
      <c t="str" s="74" r="AK553">
        <f>AK551/AK555*63</f>
        <v>30</v>
      </c>
      <c t="str" s="75" r="AO553">
        <f>AO551/AK555*63</f>
        <v>6</v>
      </c>
      <c t="str" s="75" r="AP553">
        <f>AP551/AK555*63</f>
        <v>9</v>
      </c>
      <c t="str" s="75" r="AQ553">
        <f>AQ551/AK555*63</f>
        <v>9</v>
      </c>
      <c t="str" s="75" r="AR553">
        <f>AR551/AK555*63</f>
        <v>6</v>
      </c>
      <c t="str" s="75" r="AS553">
        <f>AS551/AK555*63</f>
        <v>4</v>
      </c>
      <c t="str" s="75" r="AT553">
        <f>AT551/AK555*63</f>
        <v>1</v>
      </c>
      <c t="str" s="74" r="AV553">
        <f>AV551/AK555*63</f>
        <v>33</v>
      </c>
      <c t="str" s="83" r="AY553">
        <f>AY551/BG551*63</f>
        <v>0.502</v>
      </c>
      <c t="str" s="83" r="AZ553">
        <f>AZ551/BG551*63</f>
        <v>2.266</v>
      </c>
      <c t="str" s="83" r="BA553">
        <f>BA551/BG551*63</f>
        <v>5.610</v>
      </c>
      <c t="str" s="83" r="BB553">
        <f>BB551/BG551*63</f>
        <v>9.174</v>
      </c>
      <c t="str" s="83" r="BC553">
        <f>BC551/BG551*63</f>
        <v>10.805</v>
      </c>
      <c t="str" s="83" r="BD553">
        <f>BD551/BG551*63</f>
        <v>7.770</v>
      </c>
      <c t="str" s="83" r="BE553">
        <f>BE551/BG551*63</f>
        <v>16.147</v>
      </c>
      <c t="str" s="83" r="BF553">
        <f>BF551/BG551*63</f>
        <v>10.727</v>
      </c>
      <c s="81" r="BG553"/>
      <c t="str" s="77" r="BI553">
        <f>BI551/BG551*63</f>
        <v>0</v>
      </c>
      <c t="str" s="77" r="BJ553">
        <f>BJ551/BG551*63</f>
        <v>2</v>
      </c>
      <c t="str" s="77" r="BK553">
        <f>BK551/BG551*63</f>
        <v>3</v>
      </c>
      <c t="str" s="77" r="BL553">
        <f>BL551/BG551*63</f>
        <v>4</v>
      </c>
      <c t="str" s="77" r="BM553">
        <f>BM551/BG551*63</f>
        <v>2</v>
      </c>
      <c t="str" s="78" r="BN553">
        <f>BN551/BG551*63</f>
        <v>6</v>
      </c>
      <c t="str" s="77" r="BO553">
        <f>BO551/BG551*63</f>
        <v>7</v>
      </c>
      <c t="str" s="77" r="BP553">
        <f>BP551/BG551*63</f>
        <v>4</v>
      </c>
      <c t="str" s="77" r="BR553">
        <f>BR551/BG551*63</f>
        <v>0</v>
      </c>
      <c t="str" s="77" r="BS553">
        <f>BS551/BG551*63</f>
        <v>1</v>
      </c>
      <c t="str" s="77" r="BT553">
        <f>BT551/BG551*63</f>
        <v>2</v>
      </c>
      <c t="str" s="77" r="BU553">
        <f>BU551/BG551*63</f>
        <v>5</v>
      </c>
      <c t="str" s="77" r="BV553">
        <f>BV551/BG551*63</f>
        <v>8</v>
      </c>
      <c t="str" s="77" r="BW553">
        <f>BW551/BG551*63</f>
        <v>2</v>
      </c>
      <c t="str" s="77" r="BX553">
        <f>BX551/BG551*63</f>
        <v>9</v>
      </c>
      <c t="str" s="77" r="BY553">
        <f>BY551/BG551*63</f>
        <v>7</v>
      </c>
    </row>
    <row customHeight="1" r="554" ht="30.0">
      <c s="54" r="A554"/>
      <c s="54" r="B554"/>
      <c s="54" r="C554"/>
      <c s="54" r="D554"/>
      <c s="54" r="E554"/>
      <c s="54" r="F554"/>
      <c s="54" r="O554"/>
      <c s="84" r="AD554"/>
      <c t="s" s="85" r="AK554">
        <v>5486</v>
      </c>
      <c s="84" r="AO554"/>
      <c s="54" r="BI554"/>
      <c s="54" r="BJ554"/>
      <c s="54" r="BK554"/>
      <c s="54" r="BL554"/>
      <c s="54" r="BM554"/>
      <c s="54" r="BO554"/>
      <c s="54" r="BP554"/>
      <c s="54" r="BR554"/>
      <c s="54" r="BS554"/>
      <c s="54" r="BT554"/>
      <c s="54" r="BU554"/>
      <c s="54" r="BV554"/>
      <c s="54" r="BW554"/>
      <c s="54" r="BX554"/>
      <c s="54" r="BY554"/>
    </row>
    <row customHeight="1" r="555" ht="15.0">
      <c s="54" r="A555"/>
      <c s="54" r="B555"/>
      <c s="54" r="C555"/>
      <c s="54" r="D555"/>
      <c s="54" r="E555"/>
      <c s="54" r="F555"/>
      <c s="54" r="O555"/>
      <c t="str" s="74" r="AK555">
        <f>AK551+AV551</f>
        <v>1106853</v>
      </c>
      <c s="54" r="BI555"/>
      <c s="54" r="BJ555"/>
      <c s="54" r="BK555"/>
      <c s="54" r="BL555"/>
      <c s="54" r="BM555"/>
      <c s="54" r="BO555"/>
      <c s="54" r="BP555"/>
      <c s="54" r="BR555"/>
      <c s="54" r="BS555"/>
      <c s="54" r="BT555"/>
      <c s="54" r="BU555"/>
      <c s="54" r="BV555"/>
      <c s="54" r="BW555"/>
      <c s="54" r="BX555"/>
      <c s="54" r="BY55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38.0"/>
    <col min="12" customWidth="1" max="12" width="18.86"/>
  </cols>
  <sheetData>
    <row r="1">
      <c t="s" s="86" r="A1">
        <v>5487</v>
      </c>
      <c t="s" s="87" r="B1">
        <v>5488</v>
      </c>
      <c t="s" s="87" r="C1">
        <v>5489</v>
      </c>
      <c t="s" s="87" r="D1">
        <v>5490</v>
      </c>
      <c t="s" s="87" r="E1">
        <v>5491</v>
      </c>
      <c t="s" s="87" r="F1">
        <v>5492</v>
      </c>
      <c s="52" r="G1"/>
      <c t="s" s="88" r="I1">
        <v>5493</v>
      </c>
      <c t="s" s="89" r="K1">
        <v>5494</v>
      </c>
      <c t="s" s="89" r="L1">
        <v>5495</v>
      </c>
      <c t="s" s="90" r="M1">
        <v>5496</v>
      </c>
      <c t="str" s="91" r="N1">
        <f>sum(K2:K15)</f>
        <v>511827</v>
      </c>
    </row>
    <row r="2" hidden="1">
      <c s="86" r="A2"/>
      <c t="s" s="92" r="B2">
        <v>5497</v>
      </c>
      <c t="s" s="93" r="C2">
        <v>5498</v>
      </c>
      <c s="92" r="D2">
        <v>73.0</v>
      </c>
      <c t="s" s="94" r="E2">
        <v>5499</v>
      </c>
      <c t="s" s="92" r="F2">
        <v>5500</v>
      </c>
      <c s="52" r="G2">
        <v>1.0</v>
      </c>
      <c t="s" s="95" r="I2">
        <v>5501</v>
      </c>
      <c t="s" s="95" r="J2">
        <v>5502</v>
      </c>
      <c t="str" s="91" r="K2">
        <f>sumif(C:C,"Extrême gauche",D:D)</f>
        <v>3593</v>
      </c>
      <c t="str" s="96" r="L2">
        <f>K2/N1*63</f>
        <v>0</v>
      </c>
    </row>
    <row r="3" hidden="1">
      <c s="97" r="A3"/>
      <c t="s" s="92" r="B3">
        <v>5503</v>
      </c>
      <c t="s" s="98" r="C3">
        <v>5504</v>
      </c>
      <c s="92" r="D3">
        <v>747.0</v>
      </c>
      <c t="s" s="94" r="E3">
        <v>5505</v>
      </c>
      <c t="s" s="92" r="F3">
        <v>5506</v>
      </c>
      <c s="52" r="G3">
        <v>1.0</v>
      </c>
      <c t="s" s="95" r="I3">
        <v>5507</v>
      </c>
      <c t="s" s="95" r="J3">
        <v>5508</v>
      </c>
      <c t="str" s="91" r="K3">
        <f>sumif(C:C,"Communiste",D:D)</f>
        <v>37467</v>
      </c>
      <c t="str" s="96" r="L3">
        <f>K3/N1*63</f>
        <v>5</v>
      </c>
      <c s="52" r="M3"/>
    </row>
    <row r="4" hidden="1">
      <c s="97" r="A4"/>
      <c t="s" s="92" r="B4">
        <v>5509</v>
      </c>
      <c t="s" s="99" r="C4">
        <v>5510</v>
      </c>
      <c s="92" r="D4">
        <v>2778.0</v>
      </c>
      <c t="s" s="94" r="E4">
        <v>5511</v>
      </c>
      <c t="s" s="100" r="F4">
        <v>5512</v>
      </c>
      <c s="52" r="G4">
        <v>1.0</v>
      </c>
      <c t="s" s="95" r="I4">
        <v>5513</v>
      </c>
      <c t="s" s="95" r="J4">
        <v>5514</v>
      </c>
      <c t="str" s="91" r="K4">
        <f>sumif(C:C,"Parti de gauche",D:D)</f>
        <v>818</v>
      </c>
      <c t="str" s="96" r="L4">
        <f>K4/N1*63</f>
        <v>0</v>
      </c>
    </row>
    <row r="5" hidden="1">
      <c s="97" r="A5"/>
      <c t="s" s="92" r="B5">
        <v>5515</v>
      </c>
      <c t="s" s="101" r="C5">
        <v>5516</v>
      </c>
      <c s="92" r="D5">
        <v>589.0</v>
      </c>
      <c t="s" s="94" r="E5">
        <v>5517</v>
      </c>
      <c t="s" s="92" r="F5">
        <v>5518</v>
      </c>
      <c s="52" r="G5">
        <v>1.0</v>
      </c>
      <c t="s" s="95" r="I5">
        <v>5519</v>
      </c>
      <c t="s" s="95" r="J5">
        <v>5520</v>
      </c>
      <c t="str" s="91" r="K5">
        <f>sumif(C:C,"Socialiste",D:D)</f>
        <v>206942</v>
      </c>
      <c t="str" s="96" r="L5">
        <f>K5/N1*63</f>
        <v>25</v>
      </c>
    </row>
    <row r="6" hidden="1">
      <c s="97" r="A6"/>
      <c t="s" s="92" r="B6">
        <v>5521</v>
      </c>
      <c t="s" s="102" r="C6">
        <v>5522</v>
      </c>
      <c s="92" r="D6">
        <v>125.0</v>
      </c>
      <c t="s" s="94" r="E6">
        <v>5523</v>
      </c>
      <c t="s" s="92" r="F6">
        <v>5524</v>
      </c>
      <c s="52" r="G6">
        <v>1.0</v>
      </c>
      <c t="s" s="95" r="I6">
        <v>5525</v>
      </c>
      <c t="s" s="95" r="J6">
        <v>5526</v>
      </c>
      <c t="str" s="91" r="K6">
        <f>sumif(C:C,"Radical de Gauche",D:D)</f>
        <v>306</v>
      </c>
      <c t="str" s="96" r="L6">
        <f>K6/N1*63</f>
        <v>0</v>
      </c>
    </row>
    <row r="7" hidden="1">
      <c s="97" r="A7"/>
      <c t="s" s="92" r="B7">
        <v>5527</v>
      </c>
      <c t="s" s="103" r="C7">
        <v>5528</v>
      </c>
      <c s="92" r="D7">
        <v>658.0</v>
      </c>
      <c t="s" s="94" r="E7">
        <v>5529</v>
      </c>
      <c t="s" s="92" r="F7">
        <v>5530</v>
      </c>
      <c s="52" r="G7">
        <v>1.0</v>
      </c>
      <c t="s" s="95" r="I7">
        <v>5531</v>
      </c>
      <c t="s" s="95" r="J7">
        <v>5532</v>
      </c>
      <c t="str" s="91" r="K7">
        <f>sumif(C:C,"Divers Gauche",D:D)</f>
        <v>5053</v>
      </c>
      <c t="str" s="96" r="L7">
        <f>K7/N1*63</f>
        <v>1</v>
      </c>
    </row>
    <row r="8" hidden="1">
      <c t="s" s="86" r="A8">
        <v>5533</v>
      </c>
      <c t="s" s="87" r="B8">
        <v>5534</v>
      </c>
      <c t="s" s="87" r="C8">
        <v>5535</v>
      </c>
      <c t="s" s="87" r="D8">
        <v>5536</v>
      </c>
      <c t="s" s="87" r="E8">
        <v>5537</v>
      </c>
      <c t="s" s="87" r="F8">
        <v>5538</v>
      </c>
      <c s="52" r="G8"/>
      <c t="s" s="95" r="I8">
        <v>5539</v>
      </c>
      <c t="s" s="95" r="J8">
        <v>5540</v>
      </c>
      <c t="str" s="91" r="K8">
        <f>sumif(C:C,"*les verts*",D:D)</f>
        <v>43586</v>
      </c>
      <c t="str" s="96" r="L8">
        <f>K8/N1*63</f>
        <v>5</v>
      </c>
    </row>
    <row r="9" hidden="1">
      <c s="97" r="A9"/>
      <c t="s" s="92" r="B9">
        <v>5541</v>
      </c>
      <c t="s" s="98" r="C9">
        <v>5542</v>
      </c>
      <c s="92" r="D9">
        <v>6552.0</v>
      </c>
      <c t="s" s="94" r="E9">
        <v>5543</v>
      </c>
      <c t="s" s="104" r="F9">
        <v>5544</v>
      </c>
      <c s="52" r="G9">
        <v>1.0</v>
      </c>
      <c t="s" s="95" r="I9">
        <v>5545</v>
      </c>
      <c t="s" s="95" r="J9">
        <v>5546</v>
      </c>
      <c t="str" s="91" r="K9">
        <f>sumif(C:C,"autres",D:D)</f>
        <v>5010</v>
      </c>
      <c t="str" s="96" r="L9">
        <f>K9/N1*63</f>
        <v>1</v>
      </c>
    </row>
    <row r="10" hidden="1">
      <c s="97" r="A10"/>
      <c t="s" s="92" r="B10">
        <v>5547</v>
      </c>
      <c t="s" s="102" r="C10">
        <v>5548</v>
      </c>
      <c s="92" r="D10">
        <v>740.0</v>
      </c>
      <c t="s" s="94" r="E10">
        <v>5549</v>
      </c>
      <c t="s" s="92" r="F10">
        <v>5550</v>
      </c>
      <c s="52" r="G10">
        <v>1.0</v>
      </c>
      <c t="s" s="95" r="I10">
        <v>5551</v>
      </c>
      <c t="s" s="95" r="J10">
        <v>5552</v>
      </c>
      <c t="str" s="91" r="K10">
        <f>sumif(C:C,"modem",D:D)+sumif(C:C,"udf*",D:D)</f>
        <v>26767</v>
      </c>
      <c t="str" s="96" r="L10">
        <f>K10/N1*63</f>
        <v>3</v>
      </c>
    </row>
    <row r="11" hidden="1">
      <c s="97" r="A11"/>
      <c t="s" s="92" r="B11">
        <v>5553</v>
      </c>
      <c t="s" s="93" r="C11">
        <v>5554</v>
      </c>
      <c s="92" r="D11">
        <v>1029.0</v>
      </c>
      <c t="s" s="94" r="E11">
        <v>5555</v>
      </c>
      <c t="s" s="92" r="F11">
        <v>5556</v>
      </c>
      <c s="52" r="G11">
        <v>1.0</v>
      </c>
      <c t="s" s="95" r="I11">
        <v>5557</v>
      </c>
      <c t="s" s="95" r="J11">
        <v>5558</v>
      </c>
      <c t="str" s="91" r="K11">
        <f>sumif(C:C,"Majorité dont le Nouveau Centre",D:D)</f>
        <v>2470</v>
      </c>
      <c t="str" s="96" r="L11">
        <f>K11/N1*63</f>
        <v>0</v>
      </c>
    </row>
    <row r="12" hidden="1">
      <c s="97" r="A12"/>
      <c t="s" s="92" r="B12">
        <v>5559</v>
      </c>
      <c t="s" s="103" r="C12">
        <v>5560</v>
      </c>
      <c s="92" r="D12">
        <v>1953.0</v>
      </c>
      <c t="s" s="94" r="E12">
        <v>5561</v>
      </c>
      <c t="s" s="92" r="F12">
        <v>5562</v>
      </c>
      <c s="52" r="G12">
        <v>1.0</v>
      </c>
      <c t="s" s="95" r="I12">
        <v>5563</v>
      </c>
      <c t="s" s="95" r="J12">
        <v>5564</v>
      </c>
      <c t="str" s="91" r="K12">
        <f>sumif(C:C,"Majorité présidentielle",D:D)</f>
        <v>4123</v>
      </c>
      <c t="str" s="96" r="L12">
        <f>K12/N1*63</f>
        <v>1</v>
      </c>
    </row>
    <row r="13" hidden="1">
      <c s="97" r="A13"/>
      <c t="s" s="92" r="B13">
        <v>5565</v>
      </c>
      <c t="s" s="99" r="C13">
        <v>5566</v>
      </c>
      <c s="92" r="D13">
        <v>4885.0</v>
      </c>
      <c t="s" s="94" r="E13">
        <v>5567</v>
      </c>
      <c t="s" s="104" r="F13">
        <v>5568</v>
      </c>
      <c s="52" r="G13">
        <v>1.0</v>
      </c>
      <c t="s" s="95" r="I13">
        <v>5569</v>
      </c>
      <c t="s" s="95" r="J13">
        <v>5570</v>
      </c>
      <c t="str" s="91" r="K13">
        <f>sumif(C:C,"Union pour un mouvement populaire",D:D)</f>
        <v>109757</v>
      </c>
      <c t="str" s="96" r="L13">
        <f>K13/N1*63</f>
        <v>14</v>
      </c>
    </row>
    <row r="14" hidden="1">
      <c s="97" r="A14"/>
      <c t="s" s="92" r="B14">
        <v>5571</v>
      </c>
      <c t="s" s="101" r="C14">
        <v>5572</v>
      </c>
      <c s="92" r="D14">
        <v>3287.0</v>
      </c>
      <c t="s" s="94" r="E14">
        <v>5573</v>
      </c>
      <c t="s" s="92" r="F14">
        <v>5574</v>
      </c>
      <c s="52" r="G14">
        <v>1.0</v>
      </c>
      <c t="s" s="95" r="I14">
        <v>5575</v>
      </c>
      <c t="s" s="95" r="J14">
        <v>5576</v>
      </c>
      <c t="str" s="91" r="K14">
        <f>sumif(C:C,"divers droite",D:D)</f>
        <v>24332</v>
      </c>
      <c t="str" s="96" r="L14">
        <f>K14/N1*63</f>
        <v>3</v>
      </c>
    </row>
    <row r="15" hidden="1">
      <c t="s" s="86" r="A15">
        <v>5577</v>
      </c>
      <c t="s" s="87" r="B15">
        <v>5578</v>
      </c>
      <c t="s" s="87" r="C15">
        <v>5579</v>
      </c>
      <c t="s" s="87" r="D15">
        <v>5580</v>
      </c>
      <c t="s" s="87" r="E15">
        <v>5581</v>
      </c>
      <c t="s" s="87" r="F15">
        <v>5582</v>
      </c>
      <c s="52" r="G15"/>
      <c t="s" s="95" r="I15">
        <v>5583</v>
      </c>
      <c t="s" s="95" r="J15">
        <v>5584</v>
      </c>
      <c t="str" s="91" r="K15">
        <f>sumif(C:C,"front national",D:D)</f>
        <v>41603</v>
      </c>
      <c t="str" s="96" r="L15">
        <f>K15/N1*63</f>
        <v>5</v>
      </c>
    </row>
    <row r="16" hidden="1">
      <c s="97" r="A16"/>
      <c t="s" s="92" r="B16">
        <v>5585</v>
      </c>
      <c t="s" s="98" r="C16">
        <v>5586</v>
      </c>
      <c s="92" r="D16">
        <v>1033.0</v>
      </c>
      <c t="s" s="94" r="E16">
        <v>5587</v>
      </c>
      <c t="s" s="104" r="F16">
        <v>5588</v>
      </c>
      <c s="52" r="G16">
        <v>1.0</v>
      </c>
      <c s="105" r="L16"/>
    </row>
    <row r="17" hidden="1">
      <c s="97" r="A17"/>
      <c t="s" s="92" r="B17">
        <v>5589</v>
      </c>
      <c t="s" s="101" r="C17">
        <v>5590</v>
      </c>
      <c s="92" r="D17">
        <v>352.0</v>
      </c>
      <c t="s" s="94" r="E17">
        <v>5591</v>
      </c>
      <c t="s" s="92" r="F17">
        <v>5592</v>
      </c>
      <c s="52" r="G17">
        <v>1.0</v>
      </c>
      <c t="str" s="106" r="L17">
        <f>sum(L2:L15)</f>
        <v>63</v>
      </c>
    </row>
    <row r="18" hidden="1">
      <c s="97" r="A18"/>
      <c t="s" s="92" r="B18">
        <v>5593</v>
      </c>
      <c t="s" s="99" r="C18">
        <v>5594</v>
      </c>
      <c s="92" r="D18">
        <v>836.0</v>
      </c>
      <c t="s" s="94" r="E18">
        <v>5595</v>
      </c>
      <c t="s" s="104" r="F18">
        <v>5596</v>
      </c>
      <c s="52" r="G18">
        <v>1.0</v>
      </c>
      <c s="52" r="J18"/>
    </row>
    <row r="19" hidden="1">
      <c s="97" r="A19"/>
      <c t="s" s="92" r="B19">
        <v>5597</v>
      </c>
      <c t="s" s="102" r="C19">
        <v>5598</v>
      </c>
      <c s="92" r="D19">
        <v>281.0</v>
      </c>
      <c t="s" s="94" r="E19">
        <v>5599</v>
      </c>
      <c t="s" s="92" r="F19">
        <v>5600</v>
      </c>
      <c s="52" r="G19">
        <v>1.0</v>
      </c>
    </row>
    <row r="20" hidden="1">
      <c t="s" s="86" r="A20">
        <v>5601</v>
      </c>
      <c t="s" s="107" r="B20">
        <v>5602</v>
      </c>
      <c t="s" s="107" r="C20">
        <v>5603</v>
      </c>
      <c t="s" s="107" r="D20">
        <v>5604</v>
      </c>
      <c t="s" s="107" r="E20">
        <v>5605</v>
      </c>
      <c t="s" s="107" r="F20">
        <v>5606</v>
      </c>
      <c s="52" r="G20"/>
    </row>
    <row r="21" hidden="1">
      <c s="97" r="A21"/>
      <c t="s" s="108" r="B21">
        <v>5607</v>
      </c>
      <c t="s" s="109" r="C21">
        <v>5608</v>
      </c>
      <c s="108" r="D21">
        <v>1033.0</v>
      </c>
      <c t="s" s="110" r="E21">
        <v>5609</v>
      </c>
      <c t="s" s="111" r="F21">
        <v>5610</v>
      </c>
      <c s="52" r="G21">
        <v>1.0</v>
      </c>
    </row>
    <row r="22" hidden="1">
      <c s="97" r="A22"/>
      <c t="s" s="112" r="B22">
        <v>5611</v>
      </c>
      <c t="s" s="113" r="C22">
        <v>5612</v>
      </c>
      <c s="112" r="D22">
        <v>352.0</v>
      </c>
      <c t="s" s="114" r="E22">
        <v>5613</v>
      </c>
      <c t="s" s="112" r="F22">
        <v>5614</v>
      </c>
      <c s="52" r="G22">
        <v>1.0</v>
      </c>
    </row>
    <row r="23" hidden="1">
      <c s="97" r="A23"/>
      <c t="s" s="108" r="B23">
        <v>5615</v>
      </c>
      <c t="s" s="115" r="C23">
        <v>5616</v>
      </c>
      <c s="108" r="D23">
        <v>836.0</v>
      </c>
      <c t="s" s="110" r="E23">
        <v>5617</v>
      </c>
      <c t="s" s="111" r="F23">
        <v>5618</v>
      </c>
      <c s="52" r="G23">
        <v>1.0</v>
      </c>
    </row>
    <row r="24" hidden="1">
      <c s="97" r="A24"/>
      <c t="s" s="112" r="B24">
        <v>5619</v>
      </c>
      <c t="s" s="116" r="C24">
        <v>5620</v>
      </c>
      <c s="112" r="D24">
        <v>281.0</v>
      </c>
      <c t="s" s="114" r="E24">
        <v>5621</v>
      </c>
      <c t="s" s="112" r="F24">
        <v>5622</v>
      </c>
      <c s="52" r="G24">
        <v>1.0</v>
      </c>
    </row>
    <row r="25" hidden="1">
      <c t="s" s="86" r="A25">
        <v>5623</v>
      </c>
      <c t="s" s="107" r="B25">
        <v>5624</v>
      </c>
      <c t="s" s="107" r="C25">
        <v>5625</v>
      </c>
      <c t="s" s="107" r="D25">
        <v>5626</v>
      </c>
      <c t="s" s="107" r="E25">
        <v>5627</v>
      </c>
      <c t="s" s="107" r="F25">
        <v>5628</v>
      </c>
      <c s="52" r="G25"/>
    </row>
    <row r="26" hidden="1">
      <c s="97" r="A26"/>
      <c t="s" s="108" r="B26">
        <v>5629</v>
      </c>
      <c t="s" s="115" r="C26">
        <v>5630</v>
      </c>
      <c s="108" r="D26">
        <v>2770.0</v>
      </c>
      <c t="s" s="110" r="E26">
        <v>5631</v>
      </c>
      <c t="s" s="117" r="F26">
        <v>5632</v>
      </c>
      <c s="52" r="G26">
        <v>1.0</v>
      </c>
    </row>
    <row r="27" hidden="1">
      <c s="97" r="A27"/>
      <c t="s" s="112" r="B27">
        <v>5633</v>
      </c>
      <c t="s" s="118" r="C27">
        <v>5634</v>
      </c>
      <c s="112" r="D27">
        <v>2073.0</v>
      </c>
      <c t="s" s="114" r="E27">
        <v>5635</v>
      </c>
      <c t="s" s="112" r="F27">
        <v>5636</v>
      </c>
      <c s="52" r="G27">
        <v>1.0</v>
      </c>
    </row>
    <row r="28" hidden="1">
      <c s="97" r="A28"/>
      <c t="s" s="108" r="B28">
        <v>5637</v>
      </c>
      <c t="s" s="119" r="C28">
        <v>5638</v>
      </c>
      <c s="108" r="D28">
        <v>250.0</v>
      </c>
      <c t="s" s="110" r="E28">
        <v>5639</v>
      </c>
      <c t="s" s="108" r="F28">
        <v>5640</v>
      </c>
      <c s="52" r="G28">
        <v>1.0</v>
      </c>
    </row>
    <row r="29" hidden="1">
      <c t="s" s="120" r="A29">
        <v>5641</v>
      </c>
      <c t="s" s="87" r="B29">
        <v>5642</v>
      </c>
      <c t="s" s="87" r="C29">
        <v>5643</v>
      </c>
      <c t="s" s="87" r="D29">
        <v>5644</v>
      </c>
      <c t="s" s="87" r="E29">
        <v>5645</v>
      </c>
      <c t="s" s="87" r="F29">
        <v>5646</v>
      </c>
      <c s="52" r="G29"/>
    </row>
    <row r="30" hidden="1">
      <c s="121" r="A30"/>
      <c t="s" s="92" r="B30">
        <v>5647</v>
      </c>
      <c t="s" s="103" r="C30">
        <v>5648</v>
      </c>
      <c s="92" r="D30">
        <v>1670.0</v>
      </c>
      <c t="s" s="94" r="E30">
        <v>5649</v>
      </c>
      <c t="s" s="92" r="F30">
        <v>5650</v>
      </c>
      <c s="52" r="G30">
        <v>1.0</v>
      </c>
    </row>
    <row r="31" hidden="1">
      <c s="121" r="A31"/>
      <c t="s" s="92" r="B31">
        <v>5651</v>
      </c>
      <c t="s" s="102" r="C31">
        <v>5652</v>
      </c>
      <c s="92" r="D31">
        <v>2118.0</v>
      </c>
      <c t="s" s="94" r="E31">
        <v>5653</v>
      </c>
      <c t="s" s="104" r="F31">
        <v>5654</v>
      </c>
      <c s="52" r="G31">
        <v>1.0</v>
      </c>
    </row>
    <row r="32" hidden="1">
      <c s="121" r="A32"/>
      <c t="s" s="92" r="B32">
        <v>5655</v>
      </c>
      <c t="s" s="122" r="C32">
        <v>5656</v>
      </c>
      <c s="92" r="D32">
        <v>787.0</v>
      </c>
      <c t="s" s="94" r="E32">
        <v>5657</v>
      </c>
      <c t="s" s="92" r="F32">
        <v>5658</v>
      </c>
      <c s="52" r="G32">
        <v>1.0</v>
      </c>
    </row>
    <row r="33" hidden="1">
      <c s="121" r="A33"/>
      <c t="s" s="92" r="B33">
        <v>5659</v>
      </c>
      <c t="s" s="98" r="C33">
        <v>5660</v>
      </c>
      <c s="92" r="D33">
        <v>1755.0</v>
      </c>
      <c t="s" s="94" r="E33">
        <v>5661</v>
      </c>
      <c t="s" s="104" r="F33">
        <v>5662</v>
      </c>
      <c s="52" r="G33">
        <v>1.0</v>
      </c>
    </row>
    <row r="34" hidden="1">
      <c t="s" s="120" r="A34">
        <v>5663</v>
      </c>
      <c t="s" s="87" r="B34">
        <v>5664</v>
      </c>
      <c t="s" s="87" r="C34">
        <v>5665</v>
      </c>
      <c t="s" s="87" r="D34">
        <v>5666</v>
      </c>
      <c t="s" s="87" r="E34">
        <v>5667</v>
      </c>
      <c t="s" s="87" r="F34">
        <v>5668</v>
      </c>
      <c s="52" r="G34"/>
    </row>
    <row r="35" hidden="1">
      <c s="121" r="A35"/>
      <c t="s" s="92" r="B35">
        <v>5669</v>
      </c>
      <c t="s" s="99" r="C35">
        <v>5670</v>
      </c>
      <c s="92" r="D35">
        <v>1282.0</v>
      </c>
      <c t="s" s="94" r="E35">
        <v>5671</v>
      </c>
      <c t="s" s="104" r="F35">
        <v>5672</v>
      </c>
      <c s="52" r="G35">
        <v>1.0</v>
      </c>
    </row>
    <row r="36" hidden="1">
      <c s="121" r="A36"/>
      <c t="s" s="92" r="B36">
        <v>5673</v>
      </c>
      <c t="s" s="98" r="C36">
        <v>5674</v>
      </c>
      <c s="92" r="D36">
        <v>2227.0</v>
      </c>
      <c t="s" s="94" r="E36">
        <v>5675</v>
      </c>
      <c t="s" s="104" r="F36">
        <v>5676</v>
      </c>
      <c s="52" r="G36">
        <v>1.0</v>
      </c>
    </row>
    <row r="37" hidden="1">
      <c s="121" r="A37"/>
      <c t="s" s="92" r="B37">
        <v>5677</v>
      </c>
      <c t="s" s="102" r="C37">
        <v>5678</v>
      </c>
      <c s="92" r="D37">
        <v>209.0</v>
      </c>
      <c t="s" s="94" r="E37">
        <v>5679</v>
      </c>
      <c t="s" s="92" r="F37">
        <v>5680</v>
      </c>
      <c s="52" r="G37">
        <v>1.0</v>
      </c>
    </row>
    <row r="38" hidden="1">
      <c s="121" r="A38"/>
      <c t="s" s="92" r="B38">
        <v>5681</v>
      </c>
      <c t="s" s="101" r="C38">
        <v>5682</v>
      </c>
      <c s="92" r="D38">
        <v>847.0</v>
      </c>
      <c t="s" s="94" r="E38">
        <v>5683</v>
      </c>
      <c t="s" s="92" r="F38">
        <v>5684</v>
      </c>
      <c s="52" r="G38">
        <v>1.0</v>
      </c>
    </row>
    <row r="39" hidden="1">
      <c s="121" r="A39"/>
      <c t="s" s="92" r="B39">
        <v>5685</v>
      </c>
      <c t="s" s="103" r="C39">
        <v>5686</v>
      </c>
      <c s="92" r="D39">
        <v>771.0</v>
      </c>
      <c t="s" s="94" r="E39">
        <v>5687</v>
      </c>
      <c t="s" s="92" r="F39">
        <v>5688</v>
      </c>
      <c s="52" r="G39">
        <v>1.0</v>
      </c>
    </row>
    <row r="40" hidden="1">
      <c t="s" s="120" r="A40">
        <v>5689</v>
      </c>
      <c t="s" s="107" r="B40">
        <v>5690</v>
      </c>
      <c t="s" s="107" r="C40">
        <v>5691</v>
      </c>
      <c t="s" s="107" r="D40">
        <v>5692</v>
      </c>
      <c t="s" s="107" r="E40">
        <v>5693</v>
      </c>
      <c t="s" s="107" r="F40">
        <v>5694</v>
      </c>
      <c s="52" r="G40"/>
    </row>
    <row r="41" hidden="1">
      <c s="121" r="A41"/>
      <c t="s" s="108" r="B41">
        <v>5695</v>
      </c>
      <c t="s" s="123" r="C41">
        <v>5696</v>
      </c>
      <c s="108" r="D41">
        <v>1163.0</v>
      </c>
      <c t="s" s="110" r="E41">
        <v>5697</v>
      </c>
      <c t="s" s="108" r="F41">
        <v>5698</v>
      </c>
      <c s="52" r="G41">
        <v>1.0</v>
      </c>
    </row>
    <row r="42" hidden="1">
      <c s="121" r="A42"/>
      <c t="s" s="112" r="B42">
        <v>5699</v>
      </c>
      <c t="s" s="112" r="C42">
        <v>5700</v>
      </c>
      <c s="112" r="D42">
        <v>989.0</v>
      </c>
      <c t="s" s="114" r="E42">
        <v>5701</v>
      </c>
      <c t="s" s="112" r="F42">
        <v>5702</v>
      </c>
      <c s="52" r="G42">
        <v>1.0</v>
      </c>
    </row>
    <row r="43" hidden="1">
      <c s="121" r="A43"/>
      <c t="s" s="108" r="B43">
        <v>5703</v>
      </c>
      <c t="s" s="119" r="C43">
        <v>5704</v>
      </c>
      <c s="108" r="D43">
        <v>1157.0</v>
      </c>
      <c t="s" s="110" r="E43">
        <v>5705</v>
      </c>
      <c t="s" s="108" r="F43">
        <v>5706</v>
      </c>
      <c s="52" r="G43">
        <v>1.0</v>
      </c>
    </row>
    <row r="44" hidden="1">
      <c s="121" r="A44"/>
      <c t="s" s="112" r="B44">
        <v>5707</v>
      </c>
      <c t="s" s="118" r="C44">
        <v>5708</v>
      </c>
      <c s="112" r="D44">
        <v>10542.0</v>
      </c>
      <c t="s" s="114" r="E44">
        <v>5709</v>
      </c>
      <c t="s" s="124" r="F44">
        <v>5710</v>
      </c>
      <c s="52" r="G44">
        <v>1.0</v>
      </c>
    </row>
    <row r="45" hidden="1">
      <c s="121" r="A45"/>
      <c t="s" s="108" r="B45">
        <v>5711</v>
      </c>
      <c t="s" s="125" r="C45">
        <v>5712</v>
      </c>
      <c s="108" r="D45">
        <v>6970.0</v>
      </c>
      <c t="s" s="110" r="E45">
        <v>5713</v>
      </c>
      <c t="s" s="111" r="F45">
        <v>5714</v>
      </c>
      <c s="52" r="G45">
        <v>1.0</v>
      </c>
    </row>
    <row r="46" hidden="1">
      <c s="121" r="A46"/>
      <c t="s" s="112" r="B46">
        <v>5715</v>
      </c>
      <c t="s" s="126" r="C46">
        <v>5716</v>
      </c>
      <c s="112" r="D46">
        <v>1755.0</v>
      </c>
      <c t="s" s="114" r="E46">
        <v>5717</v>
      </c>
      <c t="s" s="112" r="F46">
        <v>5718</v>
      </c>
      <c s="52" r="G46">
        <v>1.0</v>
      </c>
    </row>
    <row r="47" hidden="1">
      <c t="s" s="120" r="A47">
        <v>5719</v>
      </c>
      <c t="s" s="107" r="B47">
        <v>5720</v>
      </c>
      <c t="s" s="107" r="C47">
        <v>5721</v>
      </c>
      <c t="s" s="107" r="D47">
        <v>5722</v>
      </c>
      <c t="s" s="107" r="E47">
        <v>5723</v>
      </c>
      <c t="s" s="107" r="F47">
        <v>5724</v>
      </c>
      <c s="52" r="G47"/>
    </row>
    <row r="48" hidden="1">
      <c s="121" r="A48"/>
      <c t="s" s="108" r="B48">
        <v>5725</v>
      </c>
      <c t="s" s="123" r="C48">
        <v>5726</v>
      </c>
      <c s="108" r="D48">
        <v>390.0</v>
      </c>
      <c t="s" s="110" r="E48">
        <v>5727</v>
      </c>
      <c t="s" s="108" r="F48">
        <v>5728</v>
      </c>
      <c s="52" r="G48">
        <v>1.0</v>
      </c>
    </row>
    <row r="49" hidden="1">
      <c s="121" r="A49"/>
      <c t="s" s="112" r="B49">
        <v>5729</v>
      </c>
      <c t="s" s="116" r="C49">
        <v>5730</v>
      </c>
      <c s="112" r="D49">
        <v>771.0</v>
      </c>
      <c t="s" s="114" r="E49">
        <v>5731</v>
      </c>
      <c t="s" s="112" r="F49">
        <v>5732</v>
      </c>
      <c s="52" r="G49">
        <v>1.0</v>
      </c>
    </row>
    <row r="50" hidden="1">
      <c s="121" r="A50"/>
      <c t="s" s="108" r="B50">
        <v>5733</v>
      </c>
      <c t="s" s="109" r="C50">
        <v>5734</v>
      </c>
      <c s="108" r="D50">
        <v>2830.0</v>
      </c>
      <c t="s" s="110" r="E50">
        <v>5735</v>
      </c>
      <c t="s" s="111" r="F50">
        <v>5736</v>
      </c>
      <c s="52" r="G50">
        <v>1.0</v>
      </c>
    </row>
    <row r="51" hidden="1">
      <c s="121" r="A51"/>
      <c t="s" s="112" r="B51">
        <v>5737</v>
      </c>
      <c t="s" s="113" r="C51">
        <v>5738</v>
      </c>
      <c s="112" r="D51">
        <v>497.0</v>
      </c>
      <c t="s" s="114" r="E51">
        <v>5739</v>
      </c>
      <c t="s" s="112" r="F51">
        <v>5740</v>
      </c>
      <c s="52" r="G51">
        <v>1.0</v>
      </c>
    </row>
    <row r="52" hidden="1">
      <c s="121" r="A52"/>
      <c t="s" s="108" r="B52">
        <v>5741</v>
      </c>
      <c t="s" s="125" r="C52">
        <v>5742</v>
      </c>
      <c s="108" r="D52">
        <v>2470.0</v>
      </c>
      <c t="s" s="110" r="E52">
        <v>5743</v>
      </c>
      <c t="s" s="111" r="F52">
        <v>5744</v>
      </c>
      <c s="52" r="G52">
        <v>1.0</v>
      </c>
    </row>
    <row r="53" hidden="1">
      <c t="s" s="120" r="A53">
        <v>5745</v>
      </c>
      <c t="s" s="107" r="B53">
        <v>5746</v>
      </c>
      <c t="s" s="107" r="C53">
        <v>5747</v>
      </c>
      <c t="s" s="107" r="D53">
        <v>5748</v>
      </c>
      <c t="s" s="107" r="E53">
        <v>5749</v>
      </c>
      <c t="s" s="107" r="F53">
        <v>5750</v>
      </c>
      <c s="52" r="G53"/>
    </row>
    <row r="54" hidden="1">
      <c s="121" r="A54"/>
      <c t="s" s="108" r="B54">
        <v>5751</v>
      </c>
      <c t="s" s="109" r="C54">
        <v>5752</v>
      </c>
      <c s="108" r="D54">
        <v>3646.0</v>
      </c>
      <c t="s" s="110" r="E54">
        <v>5753</v>
      </c>
      <c t="s" s="111" r="F54">
        <v>5754</v>
      </c>
      <c s="52" r="G54">
        <v>1.0</v>
      </c>
    </row>
    <row r="55" hidden="1">
      <c s="121" r="A55"/>
      <c t="s" s="112" r="B55">
        <v>5755</v>
      </c>
      <c t="s" s="127" r="C55">
        <v>5756</v>
      </c>
      <c s="112" r="D55">
        <v>2662.0</v>
      </c>
      <c t="s" s="114" r="E55">
        <v>5757</v>
      </c>
      <c t="s" s="124" r="F55">
        <v>5758</v>
      </c>
      <c s="52" r="G55">
        <v>1.0</v>
      </c>
    </row>
    <row r="56" hidden="1">
      <c s="121" r="A56"/>
      <c t="s" s="108" r="B56">
        <v>5759</v>
      </c>
      <c t="s" s="123" r="C56">
        <v>5760</v>
      </c>
      <c s="108" r="D56">
        <v>384.0</v>
      </c>
      <c t="s" s="110" r="E56">
        <v>5761</v>
      </c>
      <c t="s" s="108" r="F56">
        <v>5762</v>
      </c>
      <c s="52" r="G56">
        <v>1.0</v>
      </c>
    </row>
    <row r="57" hidden="1">
      <c s="121" r="A57"/>
      <c t="s" s="112" r="B57">
        <v>5763</v>
      </c>
      <c t="s" s="116" r="C57">
        <v>5764</v>
      </c>
      <c s="112" r="D57">
        <v>1084.0</v>
      </c>
      <c t="s" s="114" r="E57">
        <v>5765</v>
      </c>
      <c t="s" s="112" r="F57">
        <v>5766</v>
      </c>
      <c s="52" r="G57">
        <v>1.0</v>
      </c>
    </row>
    <row r="58" hidden="1">
      <c t="s" s="120" r="A58">
        <v>5767</v>
      </c>
      <c t="s" s="87" r="B58">
        <v>5768</v>
      </c>
      <c t="s" s="87" r="C58">
        <v>5769</v>
      </c>
      <c t="s" s="87" r="D58">
        <v>5770</v>
      </c>
      <c t="s" s="87" r="E58">
        <v>5771</v>
      </c>
      <c t="s" s="87" r="F58">
        <v>5772</v>
      </c>
      <c s="52" r="G58"/>
    </row>
    <row r="59" hidden="1">
      <c s="128" r="A59"/>
      <c t="s" s="92" r="B59">
        <v>5773</v>
      </c>
      <c t="s" s="93" r="C59">
        <v>5774</v>
      </c>
      <c s="92" r="D59">
        <v>43.0</v>
      </c>
      <c t="s" s="94" r="E59">
        <v>5775</v>
      </c>
      <c t="s" s="92" r="F59">
        <v>5776</v>
      </c>
      <c s="52" r="G59">
        <v>1.0</v>
      </c>
    </row>
    <row r="60" hidden="1">
      <c s="128" r="A60"/>
      <c t="s" s="92" r="B60">
        <v>5777</v>
      </c>
      <c t="s" s="103" r="C60">
        <v>5778</v>
      </c>
      <c s="92" r="D60">
        <v>533.0</v>
      </c>
      <c t="s" s="94" r="E60">
        <v>5779</v>
      </c>
      <c t="s" s="92" r="F60">
        <v>5780</v>
      </c>
      <c s="52" r="G60">
        <v>1.0</v>
      </c>
    </row>
    <row r="61" hidden="1">
      <c s="128" r="A61"/>
      <c t="s" s="92" r="B61">
        <v>5781</v>
      </c>
      <c t="s" s="99" r="C61">
        <v>5782</v>
      </c>
      <c s="92" r="D61">
        <v>1847.0</v>
      </c>
      <c t="s" s="94" r="E61">
        <v>5783</v>
      </c>
      <c t="s" s="104" r="F61">
        <v>5784</v>
      </c>
      <c s="52" r="G61">
        <v>1.0</v>
      </c>
    </row>
    <row r="62" hidden="1">
      <c s="128" r="A62"/>
      <c t="s" s="92" r="B62">
        <v>5785</v>
      </c>
      <c t="s" s="101" r="C62">
        <v>5786</v>
      </c>
      <c s="92" r="D62">
        <v>579.0</v>
      </c>
      <c t="s" s="94" r="E62">
        <v>5787</v>
      </c>
      <c t="s" s="92" r="F62">
        <v>5788</v>
      </c>
      <c s="52" r="G62">
        <v>1.0</v>
      </c>
    </row>
    <row r="63" hidden="1">
      <c s="128" r="A63"/>
      <c t="s" s="92" r="B63">
        <v>5789</v>
      </c>
      <c t="s" s="98" r="C63">
        <v>5790</v>
      </c>
      <c s="92" r="D63">
        <v>1777.0</v>
      </c>
      <c t="s" s="94" r="E63">
        <v>5791</v>
      </c>
      <c t="s" s="104" r="F63">
        <v>5792</v>
      </c>
      <c s="52" r="G63">
        <v>1.0</v>
      </c>
    </row>
    <row r="64">
      <c s="128" r="A64"/>
      <c t="s" s="92" r="B64">
        <v>5793</v>
      </c>
      <c t="s" s="102" r="C64">
        <v>5794</v>
      </c>
      <c s="92" r="D64">
        <v>61.0</v>
      </c>
      <c t="s" s="94" r="E64">
        <v>5795</v>
      </c>
      <c t="s" s="92" r="F64">
        <v>5796</v>
      </c>
      <c s="52" r="G64">
        <v>1.0</v>
      </c>
    </row>
    <row r="65" hidden="1">
      <c s="128" r="A65"/>
      <c t="s" s="92" r="B65">
        <v>5797</v>
      </c>
      <c t="s" s="102" r="C65">
        <v>5798</v>
      </c>
      <c s="92" r="D65">
        <v>292.0</v>
      </c>
      <c t="s" s="94" r="E65">
        <v>5799</v>
      </c>
      <c t="s" s="92" r="F65">
        <v>5800</v>
      </c>
      <c s="52" r="G65">
        <v>1.0</v>
      </c>
    </row>
    <row r="66" hidden="1">
      <c t="s" s="120" r="A66">
        <v>5801</v>
      </c>
      <c t="s" s="107" r="B66">
        <v>5802</v>
      </c>
      <c t="s" s="107" r="C66">
        <v>5803</v>
      </c>
      <c t="s" s="107" r="D66">
        <v>5804</v>
      </c>
      <c t="s" s="107" r="E66">
        <v>5805</v>
      </c>
      <c t="s" s="107" r="F66">
        <v>5806</v>
      </c>
      <c s="52" r="G66"/>
    </row>
    <row r="67" hidden="1">
      <c s="128" r="A67"/>
      <c t="s" s="108" r="B67">
        <v>5807</v>
      </c>
      <c t="s" s="119" r="C67">
        <v>5808</v>
      </c>
      <c s="108" r="D67">
        <v>529.0</v>
      </c>
      <c t="s" s="110" r="E67">
        <v>5809</v>
      </c>
      <c t="s" s="108" r="F67">
        <v>5810</v>
      </c>
      <c s="52" r="G67">
        <v>1.0</v>
      </c>
    </row>
    <row r="68" hidden="1">
      <c s="128" r="A68"/>
      <c t="s" s="112" r="B68">
        <v>5811</v>
      </c>
      <c t="s" s="127" r="C68">
        <v>5812</v>
      </c>
      <c s="112" r="D68">
        <v>7001.0</v>
      </c>
      <c t="s" s="114" r="E68">
        <v>5813</v>
      </c>
      <c t="s" s="129" r="F68">
        <v>5814</v>
      </c>
      <c s="52" r="G68">
        <v>1.0</v>
      </c>
    </row>
    <row r="69" hidden="1">
      <c s="128" r="A69"/>
      <c t="s" s="108" r="B69">
        <v>5815</v>
      </c>
      <c t="s" s="109" r="C69">
        <v>5816</v>
      </c>
      <c s="108" r="D69">
        <v>4189.0</v>
      </c>
      <c t="s" s="110" r="E69">
        <v>5817</v>
      </c>
      <c t="s" s="108" r="F69">
        <v>5818</v>
      </c>
      <c s="52" r="G69">
        <v>1.0</v>
      </c>
    </row>
    <row r="70" hidden="1">
      <c s="128" r="A70"/>
      <c t="s" s="112" r="B70">
        <v>5819</v>
      </c>
      <c t="s" s="113" r="C70">
        <v>5820</v>
      </c>
      <c s="112" r="D70">
        <v>494.0</v>
      </c>
      <c t="s" s="114" r="E70">
        <v>5821</v>
      </c>
      <c t="s" s="112" r="F70">
        <v>5822</v>
      </c>
      <c s="52" r="G70">
        <v>1.0</v>
      </c>
    </row>
    <row r="71" hidden="1">
      <c t="s" s="120" r="A71">
        <v>5823</v>
      </c>
      <c t="s" s="107" r="B71">
        <v>5824</v>
      </c>
      <c t="s" s="107" r="C71">
        <v>5825</v>
      </c>
      <c t="s" s="107" r="D71">
        <v>5826</v>
      </c>
      <c t="s" s="107" r="E71">
        <v>5827</v>
      </c>
      <c t="s" s="107" r="F71">
        <v>5828</v>
      </c>
      <c s="52" r="G71"/>
    </row>
    <row r="72" hidden="1">
      <c s="128" r="A72"/>
      <c t="s" s="108" r="B72">
        <v>5829</v>
      </c>
      <c t="s" s="115" r="C72">
        <v>5830</v>
      </c>
      <c s="108" r="D72">
        <v>5088.0</v>
      </c>
      <c t="s" s="110" r="E72">
        <v>5831</v>
      </c>
      <c t="s" s="111" r="F72">
        <v>5832</v>
      </c>
      <c s="52" r="G72">
        <v>1.0</v>
      </c>
    </row>
    <row r="73" hidden="1">
      <c s="128" r="A73"/>
      <c t="s" s="112" r="B73">
        <v>5833</v>
      </c>
      <c t="s" s="113" r="C73">
        <v>5834</v>
      </c>
      <c s="112" r="D73">
        <v>434.0</v>
      </c>
      <c t="s" s="114" r="E73">
        <v>5835</v>
      </c>
      <c t="s" s="112" r="F73">
        <v>5836</v>
      </c>
      <c s="52" r="G73">
        <v>1.0</v>
      </c>
    </row>
    <row r="74" hidden="1">
      <c s="128" r="A74"/>
      <c t="s" s="108" r="B74">
        <v>5837</v>
      </c>
      <c t="s" s="119" r="C74">
        <v>5838</v>
      </c>
      <c s="108" r="D74">
        <v>657.0</v>
      </c>
      <c t="s" s="110" r="E74">
        <v>5839</v>
      </c>
      <c t="s" s="108" r="F74">
        <v>5840</v>
      </c>
      <c s="52" r="G74">
        <v>1.0</v>
      </c>
    </row>
    <row r="75" hidden="1">
      <c s="128" r="A75"/>
      <c t="s" s="112" r="B75">
        <v>5841</v>
      </c>
      <c t="s" s="126" r="C75">
        <v>5842</v>
      </c>
      <c s="112" r="D75">
        <v>4200.0</v>
      </c>
      <c t="s" s="114" r="E75">
        <v>5843</v>
      </c>
      <c t="s" s="124" r="F75">
        <v>5844</v>
      </c>
      <c s="52" r="G75">
        <v>1.0</v>
      </c>
    </row>
    <row r="76" hidden="1">
      <c t="s" s="120" r="A76">
        <v>5845</v>
      </c>
      <c t="s" s="107" r="B76">
        <v>5846</v>
      </c>
      <c t="s" s="107" r="C76">
        <v>5847</v>
      </c>
      <c t="s" s="107" r="D76">
        <v>5848</v>
      </c>
      <c t="s" s="107" r="E76">
        <v>5849</v>
      </c>
      <c t="s" s="107" r="F76">
        <v>5850</v>
      </c>
      <c s="52" r="G76"/>
    </row>
    <row r="77" hidden="1">
      <c s="128" r="A77"/>
      <c t="s" s="108" r="B77">
        <v>5851</v>
      </c>
      <c t="s" s="109" r="C77">
        <v>5852</v>
      </c>
      <c s="108" r="D77">
        <v>3076.0</v>
      </c>
      <c t="s" s="110" r="E77">
        <v>5853</v>
      </c>
      <c t="s" s="111" r="F77">
        <v>5854</v>
      </c>
      <c s="52" r="G77">
        <v>1.0</v>
      </c>
    </row>
    <row r="78" hidden="1">
      <c s="128" r="A78"/>
      <c t="s" s="112" r="B78">
        <v>5855</v>
      </c>
      <c t="s" s="116" r="C78">
        <v>5856</v>
      </c>
      <c s="112" r="D78">
        <v>512.0</v>
      </c>
      <c t="s" s="114" r="E78">
        <v>5857</v>
      </c>
      <c t="s" s="112" r="F78">
        <v>5858</v>
      </c>
      <c s="52" r="G78">
        <v>1.0</v>
      </c>
    </row>
    <row r="79" hidden="1">
      <c s="128" r="A79"/>
      <c t="s" s="108" r="B79">
        <v>5859</v>
      </c>
      <c t="s" s="108" r="C79">
        <v>5860</v>
      </c>
      <c s="108" r="D79">
        <v>426.0</v>
      </c>
      <c t="s" s="110" r="E79">
        <v>5861</v>
      </c>
      <c t="s" s="108" r="F79">
        <v>5862</v>
      </c>
      <c s="52" r="G79">
        <v>1.0</v>
      </c>
    </row>
    <row r="80" hidden="1">
      <c s="128" r="A80"/>
      <c t="s" s="112" r="B80">
        <v>5863</v>
      </c>
      <c t="s" s="130" r="C80">
        <v>5864</v>
      </c>
      <c s="112" r="D80">
        <v>167.0</v>
      </c>
      <c t="s" s="114" r="E80">
        <v>5865</v>
      </c>
      <c t="s" s="112" r="F80">
        <v>5866</v>
      </c>
      <c s="52" r="G80">
        <v>1.0</v>
      </c>
    </row>
    <row r="81" hidden="1">
      <c s="128" r="A81"/>
      <c t="s" s="108" r="B81">
        <v>5867</v>
      </c>
      <c t="s" s="125" r="C81">
        <v>5868</v>
      </c>
      <c s="108" r="D81">
        <v>2934.0</v>
      </c>
      <c t="s" s="110" r="E81">
        <v>5869</v>
      </c>
      <c t="s" s="111" r="F81">
        <v>5870</v>
      </c>
      <c s="52" r="G81">
        <v>1.0</v>
      </c>
    </row>
    <row r="82" hidden="1">
      <c t="s" s="120" r="A82">
        <v>5871</v>
      </c>
      <c t="s" s="87" r="B82">
        <v>5872</v>
      </c>
      <c t="s" s="87" r="C82">
        <v>5873</v>
      </c>
      <c t="s" s="87" r="D82">
        <v>5874</v>
      </c>
      <c t="s" s="87" r="E82">
        <v>5875</v>
      </c>
      <c t="s" s="87" r="F82">
        <v>5876</v>
      </c>
      <c s="52" r="G82"/>
    </row>
    <row r="83" hidden="1">
      <c s="128" r="A83"/>
      <c t="s" s="92" r="B83">
        <v>5877</v>
      </c>
      <c t="s" s="103" r="C83">
        <v>5878</v>
      </c>
      <c s="92" r="D83">
        <v>1097.0</v>
      </c>
      <c t="s" s="94" r="E83">
        <v>5879</v>
      </c>
      <c t="s" s="92" r="F83">
        <v>5880</v>
      </c>
      <c s="52" r="G83">
        <v>1.0</v>
      </c>
    </row>
    <row r="84" hidden="1">
      <c s="128" r="A84"/>
      <c t="s" s="92" r="B84">
        <v>5881</v>
      </c>
      <c t="s" s="99" r="C84">
        <v>5882</v>
      </c>
      <c s="92" r="D84">
        <v>1487.0</v>
      </c>
      <c t="s" s="94" r="E84">
        <v>5883</v>
      </c>
      <c t="s" s="104" r="F84">
        <v>5884</v>
      </c>
      <c s="52" r="G84">
        <v>1.0</v>
      </c>
    </row>
    <row r="85" hidden="1">
      <c s="128" r="A85"/>
      <c t="s" s="92" r="B85">
        <v>5885</v>
      </c>
      <c t="s" s="101" r="C85">
        <v>5886</v>
      </c>
      <c s="92" r="D85">
        <v>58.0</v>
      </c>
      <c t="s" s="94" r="E85">
        <v>5887</v>
      </c>
      <c t="s" s="92" r="F85">
        <v>5888</v>
      </c>
      <c s="52" r="G85">
        <v>1.0</v>
      </c>
    </row>
    <row r="86" hidden="1">
      <c s="128" r="A86"/>
      <c t="s" s="92" r="B86">
        <v>5889</v>
      </c>
      <c t="s" s="102" r="C86">
        <v>5890</v>
      </c>
      <c s="92" r="D86">
        <v>394.0</v>
      </c>
      <c t="s" s="94" r="E86">
        <v>5891</v>
      </c>
      <c t="s" s="92" r="F86">
        <v>5892</v>
      </c>
      <c s="52" r="G86">
        <v>1.0</v>
      </c>
    </row>
    <row r="87" hidden="1">
      <c s="128" r="A87"/>
      <c t="s" s="92" r="B87">
        <v>5893</v>
      </c>
      <c t="s" s="98" r="C87">
        <v>5894</v>
      </c>
      <c s="92" r="D87">
        <v>1758.0</v>
      </c>
      <c t="s" s="94" r="E87">
        <v>5895</v>
      </c>
      <c t="s" s="104" r="F87">
        <v>5896</v>
      </c>
      <c s="52" r="G87">
        <v>1.0</v>
      </c>
    </row>
    <row r="88" hidden="1">
      <c t="s" s="120" r="A88">
        <v>5897</v>
      </c>
      <c t="s" s="107" r="B88">
        <v>5898</v>
      </c>
      <c t="s" s="107" r="C88">
        <v>5899</v>
      </c>
      <c t="s" s="107" r="D88">
        <v>5900</v>
      </c>
      <c t="s" s="107" r="E88">
        <v>5901</v>
      </c>
      <c t="s" s="107" r="F88">
        <v>5902</v>
      </c>
      <c s="52" r="G88"/>
    </row>
    <row r="89" hidden="1">
      <c s="128" r="A89"/>
      <c t="s" s="108" r="B89">
        <v>5903</v>
      </c>
      <c t="s" s="123" r="C89">
        <v>5904</v>
      </c>
      <c s="108" r="D89">
        <v>421.0</v>
      </c>
      <c t="s" s="110" r="E89">
        <v>5905</v>
      </c>
      <c t="s" s="108" r="F89">
        <v>5906</v>
      </c>
      <c s="52" r="G89">
        <v>1.0</v>
      </c>
    </row>
    <row r="90" hidden="1">
      <c s="128" r="A90"/>
      <c t="s" s="112" r="B90">
        <v>5907</v>
      </c>
      <c t="s" s="113" r="C90">
        <v>5908</v>
      </c>
      <c s="112" r="D90">
        <v>312.0</v>
      </c>
      <c t="s" s="114" r="E90">
        <v>5909</v>
      </c>
      <c t="s" s="112" r="F90">
        <v>5910</v>
      </c>
      <c s="52" r="G90">
        <v>1.0</v>
      </c>
    </row>
    <row r="91" hidden="1">
      <c s="128" r="A91"/>
      <c t="s" s="108" r="B91">
        <v>5911</v>
      </c>
      <c t="s" s="115" r="C91">
        <v>5912</v>
      </c>
      <c s="108" r="D91">
        <v>1727.0</v>
      </c>
      <c t="s" s="110" r="E91">
        <v>5913</v>
      </c>
      <c t="s" s="111" r="F91">
        <v>5914</v>
      </c>
      <c s="52" r="G91">
        <v>1.0</v>
      </c>
    </row>
    <row r="92" hidden="1">
      <c s="128" r="A92"/>
      <c t="s" s="112" r="B92">
        <v>5915</v>
      </c>
      <c t="s" s="116" r="C92">
        <v>5916</v>
      </c>
      <c s="112" r="D92">
        <v>224.0</v>
      </c>
      <c t="s" s="114" r="E92">
        <v>5917</v>
      </c>
      <c t="s" s="112" r="F92">
        <v>5918</v>
      </c>
      <c s="52" r="G92">
        <v>1.0</v>
      </c>
    </row>
    <row r="93" hidden="1">
      <c s="128" r="A93"/>
      <c t="s" s="108" r="B93">
        <v>5919</v>
      </c>
      <c t="s" s="109" r="C93">
        <v>5920</v>
      </c>
      <c s="108" r="D93">
        <v>2007.0</v>
      </c>
      <c t="s" s="110" r="E93">
        <v>5921</v>
      </c>
      <c t="s" s="111" r="F93">
        <v>5922</v>
      </c>
      <c s="52" r="G93">
        <v>1.0</v>
      </c>
    </row>
    <row r="94" hidden="1">
      <c t="s" s="120" r="A94">
        <v>5923</v>
      </c>
      <c t="s" s="87" r="B94">
        <v>5924</v>
      </c>
      <c t="s" s="87" r="C94">
        <v>5925</v>
      </c>
      <c t="s" s="87" r="D94">
        <v>5926</v>
      </c>
      <c t="s" s="87" r="E94">
        <v>5927</v>
      </c>
      <c t="s" s="87" r="F94">
        <v>5928</v>
      </c>
      <c s="52" r="G94"/>
    </row>
    <row r="95" hidden="1">
      <c s="128" r="A95"/>
      <c t="s" s="92" r="B95">
        <v>5929</v>
      </c>
      <c t="s" s="99" r="C95">
        <v>5930</v>
      </c>
      <c s="92" r="D95">
        <v>5266.0</v>
      </c>
      <c t="s" s="94" r="E95">
        <v>5931</v>
      </c>
      <c t="s" s="104" r="F95">
        <v>5932</v>
      </c>
      <c s="52" r="G95">
        <v>1.0</v>
      </c>
    </row>
    <row r="96" hidden="1">
      <c s="128" r="A96"/>
      <c t="s" s="92" r="B96">
        <v>5933</v>
      </c>
      <c t="s" s="98" r="C96">
        <v>5934</v>
      </c>
      <c s="92" r="D96">
        <v>2689.0</v>
      </c>
      <c t="s" s="94" r="E96">
        <v>5935</v>
      </c>
      <c t="s" s="104" r="F96">
        <v>5936</v>
      </c>
      <c s="52" r="G96">
        <v>1.0</v>
      </c>
    </row>
    <row r="97" hidden="1">
      <c s="128" r="A97"/>
      <c t="s" s="92" r="B97">
        <v>5937</v>
      </c>
      <c t="s" s="103" r="C97">
        <v>5938</v>
      </c>
      <c s="92" r="D97">
        <v>1509.0</v>
      </c>
      <c t="s" s="94" r="E97">
        <v>5939</v>
      </c>
      <c t="s" s="92" r="F97">
        <v>5940</v>
      </c>
      <c s="52" r="G97">
        <v>1.0</v>
      </c>
    </row>
    <row r="98" hidden="1">
      <c s="128" r="A98"/>
      <c t="s" s="92" r="B98">
        <v>5941</v>
      </c>
      <c t="s" s="102" r="C98">
        <v>5942</v>
      </c>
      <c s="92" r="D98">
        <v>394.0</v>
      </c>
      <c t="s" s="94" r="E98">
        <v>5943</v>
      </c>
      <c t="s" s="92" r="F98">
        <v>5944</v>
      </c>
      <c s="52" r="G98">
        <v>1.0</v>
      </c>
    </row>
    <row r="99" hidden="1">
      <c t="s" s="120" r="A99">
        <v>5945</v>
      </c>
      <c t="s" s="87" r="B99">
        <v>5946</v>
      </c>
      <c t="s" s="87" r="C99">
        <v>5947</v>
      </c>
      <c t="s" s="87" r="D99">
        <v>5948</v>
      </c>
      <c t="s" s="87" r="E99">
        <v>5949</v>
      </c>
      <c t="s" s="87" r="F99">
        <v>5950</v>
      </c>
      <c s="52" r="G99"/>
    </row>
    <row r="100" hidden="1">
      <c s="128" r="A100"/>
      <c t="s" s="92" r="B100">
        <v>5951</v>
      </c>
      <c t="s" s="101" r="C100">
        <v>5952</v>
      </c>
      <c s="92" r="D100">
        <v>777.0</v>
      </c>
      <c t="s" s="94" r="E100">
        <v>5953</v>
      </c>
      <c t="s" s="92" r="F100">
        <v>5954</v>
      </c>
      <c s="52" r="G100">
        <v>1.0</v>
      </c>
    </row>
    <row r="101" hidden="1">
      <c s="128" r="A101"/>
      <c t="s" s="92" r="B101">
        <v>5955</v>
      </c>
      <c t="s" s="98" r="C101">
        <v>5956</v>
      </c>
      <c s="92" r="D101">
        <v>1491.0</v>
      </c>
      <c t="s" s="94" r="E101">
        <v>5957</v>
      </c>
      <c t="s" s="104" r="F101">
        <v>5958</v>
      </c>
      <c s="52" r="G101">
        <v>1.0</v>
      </c>
    </row>
    <row r="102" hidden="1">
      <c s="128" r="A102"/>
      <c t="s" s="92" r="B102">
        <v>5959</v>
      </c>
      <c t="s" s="102" r="C102">
        <v>5960</v>
      </c>
      <c s="92" r="D102">
        <v>296.0</v>
      </c>
      <c t="s" s="94" r="E102">
        <v>5961</v>
      </c>
      <c t="s" s="92" r="F102">
        <v>5962</v>
      </c>
      <c s="52" r="G102">
        <v>1.0</v>
      </c>
    </row>
    <row r="103" hidden="1">
      <c s="128" r="A103"/>
      <c t="s" s="92" r="B103">
        <v>5963</v>
      </c>
      <c t="s" s="101" r="C103">
        <v>5964</v>
      </c>
      <c s="92" r="D103">
        <v>224.0</v>
      </c>
      <c t="s" s="94" r="E103">
        <v>5965</v>
      </c>
      <c t="s" s="92" r="F103">
        <v>5966</v>
      </c>
      <c s="52" r="G103">
        <v>1.0</v>
      </c>
    </row>
    <row r="104" hidden="1">
      <c s="128" r="A104"/>
      <c t="s" s="92" r="B104">
        <v>5967</v>
      </c>
      <c t="s" s="103" r="C104">
        <v>5968</v>
      </c>
      <c s="92" r="D104">
        <v>405.0</v>
      </c>
      <c t="s" s="94" r="E104">
        <v>5969</v>
      </c>
      <c t="s" s="92" r="F104">
        <v>5970</v>
      </c>
      <c s="52" r="G104">
        <v>1.0</v>
      </c>
    </row>
    <row r="105" hidden="1">
      <c s="128" r="A105"/>
      <c t="s" s="92" r="B105">
        <v>5971</v>
      </c>
      <c t="s" s="99" r="C105">
        <v>5972</v>
      </c>
      <c s="92" r="D105">
        <v>1029.0</v>
      </c>
      <c t="s" s="94" r="E105">
        <v>5973</v>
      </c>
      <c t="s" s="104" r="F105">
        <v>5974</v>
      </c>
      <c s="52" r="G105">
        <v>1.0</v>
      </c>
    </row>
    <row r="106" hidden="1">
      <c t="s" s="120" r="A106">
        <v>5975</v>
      </c>
      <c t="s" s="87" r="B106">
        <v>5976</v>
      </c>
      <c t="s" s="87" r="C106">
        <v>5977</v>
      </c>
      <c t="s" s="87" r="D106">
        <v>5978</v>
      </c>
      <c t="s" s="87" r="E106">
        <v>5979</v>
      </c>
      <c t="s" s="87" r="F106">
        <v>5980</v>
      </c>
      <c s="52" r="G106"/>
    </row>
    <row r="107" hidden="1">
      <c s="128" r="A107"/>
      <c t="s" s="92" r="B107">
        <v>5981</v>
      </c>
      <c t="s" s="99" r="C107">
        <v>5982</v>
      </c>
      <c s="92" r="D107">
        <v>1493.0</v>
      </c>
      <c t="s" s="94" r="E107">
        <v>5983</v>
      </c>
      <c t="s" s="104" r="F107">
        <v>5984</v>
      </c>
      <c s="52" r="G107">
        <v>1.0</v>
      </c>
    </row>
    <row r="108" hidden="1">
      <c s="128" r="A108"/>
      <c t="s" s="92" r="B108">
        <v>5985</v>
      </c>
      <c t="s" s="101" r="C108">
        <v>5986</v>
      </c>
      <c s="92" r="D108">
        <v>770.0</v>
      </c>
      <c t="s" s="94" r="E108">
        <v>5987</v>
      </c>
      <c t="s" s="92" r="F108">
        <v>5988</v>
      </c>
      <c s="52" r="G108">
        <v>1.0</v>
      </c>
    </row>
    <row r="109" hidden="1">
      <c s="128" r="A109"/>
      <c t="s" s="92" r="B109">
        <v>5989</v>
      </c>
      <c t="s" s="102" r="C109">
        <v>5990</v>
      </c>
      <c s="92" r="D109">
        <v>473.0</v>
      </c>
      <c t="s" s="94" r="E109">
        <v>5991</v>
      </c>
      <c t="s" s="92" r="F109">
        <v>5992</v>
      </c>
      <c s="52" r="G109">
        <v>1.0</v>
      </c>
    </row>
    <row r="110" hidden="1">
      <c s="128" r="A110"/>
      <c t="s" s="92" r="B110">
        <v>5993</v>
      </c>
      <c t="s" s="103" r="C110">
        <v>5994</v>
      </c>
      <c s="92" r="D110">
        <v>559.0</v>
      </c>
      <c t="s" s="94" r="E110">
        <v>5995</v>
      </c>
      <c t="s" s="92" r="F110">
        <v>5996</v>
      </c>
      <c s="52" r="G110">
        <v>1.0</v>
      </c>
    </row>
    <row r="111" hidden="1">
      <c s="128" r="A111"/>
      <c t="s" s="92" r="B111">
        <v>5997</v>
      </c>
      <c t="s" s="98" r="C111">
        <v>5998</v>
      </c>
      <c s="92" r="D111">
        <v>1430.0</v>
      </c>
      <c t="s" s="94" r="E111">
        <v>5999</v>
      </c>
      <c t="s" s="104" r="F111">
        <v>6000</v>
      </c>
      <c s="52" r="G111">
        <v>1.0</v>
      </c>
    </row>
    <row r="112" hidden="1">
      <c t="s" s="120" r="A112">
        <v>6001</v>
      </c>
      <c t="s" s="87" r="B112">
        <v>6002</v>
      </c>
      <c t="s" s="87" r="C112">
        <v>6003</v>
      </c>
      <c t="s" s="87" r="D112">
        <v>6004</v>
      </c>
      <c t="s" s="87" r="E112">
        <v>6005</v>
      </c>
      <c t="s" s="87" r="F112">
        <v>6006</v>
      </c>
      <c s="52" r="G112"/>
    </row>
    <row r="113" hidden="1">
      <c s="128" r="A113"/>
      <c t="s" s="92" r="B113">
        <v>6007</v>
      </c>
      <c t="s" s="102" r="C113">
        <v>6008</v>
      </c>
      <c s="92" r="D113">
        <v>951.0</v>
      </c>
      <c t="s" s="94" r="E113">
        <v>6009</v>
      </c>
      <c t="s" s="104" r="F113">
        <v>6010</v>
      </c>
      <c s="52" r="G113">
        <v>1.0</v>
      </c>
    </row>
    <row r="114" hidden="1">
      <c s="128" r="A114"/>
      <c t="s" s="92" r="B114">
        <v>6011</v>
      </c>
      <c t="s" s="98" r="C114">
        <v>6012</v>
      </c>
      <c s="92" r="D114">
        <v>1275.0</v>
      </c>
      <c t="s" s="94" r="E114">
        <v>6013</v>
      </c>
      <c t="s" s="104" r="F114">
        <v>6014</v>
      </c>
      <c s="52" r="G114">
        <v>1.0</v>
      </c>
    </row>
    <row r="115" hidden="1">
      <c s="128" r="A115"/>
      <c t="s" s="92" r="B115">
        <v>6015</v>
      </c>
      <c t="s" s="99" r="C115">
        <v>6016</v>
      </c>
      <c s="92" r="D115">
        <v>535.0</v>
      </c>
      <c t="s" s="94" r="E115">
        <v>6017</v>
      </c>
      <c t="s" s="92" r="F115">
        <v>6018</v>
      </c>
      <c s="52" r="G115">
        <v>1.0</v>
      </c>
    </row>
    <row r="116" hidden="1">
      <c s="128" r="A116"/>
      <c t="s" s="92" r="B116">
        <v>6019</v>
      </c>
      <c t="s" s="101" r="C116">
        <v>6020</v>
      </c>
      <c s="92" r="D116">
        <v>626.0</v>
      </c>
      <c t="s" s="94" r="E116">
        <v>6021</v>
      </c>
      <c t="s" s="92" r="F116">
        <v>6022</v>
      </c>
      <c s="52" r="G116">
        <v>1.0</v>
      </c>
    </row>
    <row r="117" hidden="1">
      <c s="128" r="A117"/>
      <c t="s" s="92" r="B117">
        <v>6023</v>
      </c>
      <c t="s" s="99" r="C117">
        <v>6024</v>
      </c>
      <c s="92" r="D117">
        <v>920.0</v>
      </c>
      <c t="s" s="94" r="E117">
        <v>6025</v>
      </c>
      <c t="s" s="92" r="F117">
        <v>6026</v>
      </c>
      <c s="52" r="G117">
        <v>1.0</v>
      </c>
    </row>
    <row r="118" hidden="1">
      <c t="s" s="120" r="A118">
        <v>6027</v>
      </c>
      <c t="s" s="87" r="B118">
        <v>6028</v>
      </c>
      <c t="s" s="87" r="C118">
        <v>6029</v>
      </c>
      <c t="s" s="87" r="D118">
        <v>6030</v>
      </c>
      <c t="s" s="87" r="E118">
        <v>6031</v>
      </c>
      <c t="s" s="87" r="F118">
        <v>6032</v>
      </c>
      <c s="52" r="G118"/>
    </row>
    <row r="119" hidden="1">
      <c s="128" r="A119"/>
      <c t="s" s="92" r="B119">
        <v>6033</v>
      </c>
      <c t="s" s="102" r="C119">
        <v>6034</v>
      </c>
      <c s="92" r="D119">
        <v>37.0</v>
      </c>
      <c t="s" s="94" r="E119">
        <v>6035</v>
      </c>
      <c t="s" s="92" r="F119">
        <v>6036</v>
      </c>
      <c s="52" r="G119">
        <v>1.0</v>
      </c>
    </row>
    <row r="120" hidden="1">
      <c s="128" r="A120"/>
      <c t="s" s="92" r="B120">
        <v>6037</v>
      </c>
      <c t="s" s="98" r="C120">
        <v>6038</v>
      </c>
      <c s="92" r="D120">
        <v>931.0</v>
      </c>
      <c t="s" s="94" r="E120">
        <v>6039</v>
      </c>
      <c t="s" s="100" r="F120">
        <v>6040</v>
      </c>
      <c s="52" r="G120">
        <v>1.0</v>
      </c>
    </row>
    <row r="121" hidden="1">
      <c s="128" r="A121"/>
      <c t="s" s="92" r="B121">
        <v>6041</v>
      </c>
      <c t="s" s="93" r="C121">
        <v>6042</v>
      </c>
      <c s="92" r="D121">
        <v>44.0</v>
      </c>
      <c t="s" s="94" r="E121">
        <v>6043</v>
      </c>
      <c t="s" s="92" r="F121">
        <v>6044</v>
      </c>
      <c s="52" r="G121">
        <v>1.0</v>
      </c>
    </row>
    <row r="122" hidden="1">
      <c s="128" r="A122"/>
      <c t="s" s="92" r="B122">
        <v>6045</v>
      </c>
      <c t="s" s="103" r="C122">
        <v>6046</v>
      </c>
      <c s="92" r="D122">
        <v>49.0</v>
      </c>
      <c t="s" s="94" r="E122">
        <v>6047</v>
      </c>
      <c t="s" s="92" r="F122">
        <v>6048</v>
      </c>
      <c s="52" r="G122">
        <v>1.0</v>
      </c>
    </row>
    <row r="123" hidden="1">
      <c s="128" r="A123"/>
      <c t="s" s="92" r="B123">
        <v>6049</v>
      </c>
      <c t="s" s="101" r="C123">
        <v>6050</v>
      </c>
      <c s="92" r="D123">
        <v>85.0</v>
      </c>
      <c t="s" s="94" r="E123">
        <v>6051</v>
      </c>
      <c t="s" s="92" r="F123">
        <v>6052</v>
      </c>
      <c s="52" r="G123">
        <v>1.0</v>
      </c>
    </row>
    <row r="124" hidden="1">
      <c t="s" s="120" r="A124">
        <v>6053</v>
      </c>
      <c t="s" s="87" r="B124">
        <v>6054</v>
      </c>
      <c t="s" s="87" r="C124">
        <v>6055</v>
      </c>
      <c t="s" s="87" r="D124">
        <v>6056</v>
      </c>
      <c t="s" s="87" r="E124">
        <v>6057</v>
      </c>
      <c t="s" s="87" r="F124">
        <v>6058</v>
      </c>
      <c s="52" r="G124"/>
    </row>
    <row r="125" hidden="1">
      <c s="128" r="A125"/>
      <c t="s" s="92" r="B125">
        <v>6059</v>
      </c>
      <c t="s" s="98" r="C125">
        <v>6060</v>
      </c>
      <c s="92" r="D125">
        <v>5672.0</v>
      </c>
      <c t="s" s="94" r="E125">
        <v>6061</v>
      </c>
      <c t="s" s="104" r="F125">
        <v>6062</v>
      </c>
      <c s="52" r="G125">
        <v>1.0</v>
      </c>
    </row>
    <row r="126" hidden="1">
      <c s="128" r="A126"/>
      <c t="s" s="92" r="B126">
        <v>6063</v>
      </c>
      <c t="s" s="102" r="C126">
        <v>6064</v>
      </c>
      <c s="92" r="D126">
        <v>550.0</v>
      </c>
      <c t="s" s="94" r="E126">
        <v>6065</v>
      </c>
      <c t="s" s="92" r="F126">
        <v>6066</v>
      </c>
      <c s="52" r="G126">
        <v>1.0</v>
      </c>
    </row>
    <row r="127" hidden="1">
      <c s="128" r="A127"/>
      <c t="s" s="92" r="B127">
        <v>6067</v>
      </c>
      <c t="s" s="101" r="C127">
        <v>6068</v>
      </c>
      <c s="92" r="D127">
        <v>1822.0</v>
      </c>
      <c t="s" s="94" r="E127">
        <v>6069</v>
      </c>
      <c t="s" s="104" r="F127">
        <v>6070</v>
      </c>
      <c s="52" r="G127">
        <v>1.0</v>
      </c>
    </row>
    <row r="128" hidden="1">
      <c s="128" r="A128"/>
      <c t="s" s="92" r="B128">
        <v>6071</v>
      </c>
      <c t="s" s="99" r="C128">
        <v>6072</v>
      </c>
      <c s="92" r="D128">
        <v>1249.0</v>
      </c>
      <c t="s" s="94" r="E128">
        <v>6073</v>
      </c>
      <c t="s" s="92" r="F128">
        <v>6074</v>
      </c>
      <c s="52" r="G128">
        <v>1.0</v>
      </c>
    </row>
    <row r="129" hidden="1">
      <c s="128" r="A129"/>
      <c t="s" s="92" r="B129">
        <v>6075</v>
      </c>
      <c t="s" s="103" r="C129">
        <v>6076</v>
      </c>
      <c s="92" r="D129">
        <v>1160.0</v>
      </c>
      <c t="s" s="94" r="E129">
        <v>6077</v>
      </c>
      <c t="s" s="92" r="F129">
        <v>6078</v>
      </c>
      <c s="52" r="G129">
        <v>1.0</v>
      </c>
    </row>
    <row r="130" hidden="1">
      <c s="128" r="A130"/>
      <c t="s" s="92" r="B130">
        <v>6079</v>
      </c>
      <c t="s" s="101" r="C130">
        <v>6080</v>
      </c>
      <c s="92" r="D130">
        <v>211.0</v>
      </c>
      <c t="s" s="94" r="E130">
        <v>6081</v>
      </c>
      <c t="s" s="92" r="F130">
        <v>6082</v>
      </c>
      <c s="52" r="G130">
        <v>1.0</v>
      </c>
    </row>
    <row r="131" hidden="1">
      <c t="s" s="120" r="A131">
        <v>6083</v>
      </c>
      <c t="s" s="87" r="B131">
        <v>6084</v>
      </c>
      <c t="s" s="87" r="C131">
        <v>6085</v>
      </c>
      <c t="s" s="87" r="D131">
        <v>6086</v>
      </c>
      <c t="s" s="87" r="E131">
        <v>6087</v>
      </c>
      <c t="s" s="87" r="F131">
        <v>6088</v>
      </c>
      <c s="52" r="G131"/>
    </row>
    <row r="132" hidden="1">
      <c s="128" r="A132"/>
      <c t="s" s="92" r="B132">
        <v>6089</v>
      </c>
      <c t="s" s="98" r="C132">
        <v>6090</v>
      </c>
      <c s="92" r="D132">
        <v>3938.0</v>
      </c>
      <c t="s" s="94" r="E132">
        <v>6091</v>
      </c>
      <c t="s" s="104" r="F132">
        <v>6092</v>
      </c>
      <c s="52" r="G132">
        <v>1.0</v>
      </c>
    </row>
    <row r="133" hidden="1">
      <c s="128" r="A133"/>
      <c t="s" s="92" r="B133">
        <v>6093</v>
      </c>
      <c t="s" s="101" r="C133">
        <v>6094</v>
      </c>
      <c s="92" r="D133">
        <v>1917.0</v>
      </c>
      <c t="s" s="94" r="E133">
        <v>6095</v>
      </c>
      <c t="s" s="104" r="F133">
        <v>6096</v>
      </c>
      <c s="52" r="G133">
        <v>1.0</v>
      </c>
    </row>
    <row r="134" hidden="1">
      <c s="128" r="A134"/>
      <c t="s" s="92" r="B134">
        <v>6097</v>
      </c>
      <c t="s" s="102" r="C134">
        <v>6098</v>
      </c>
      <c s="92" r="D134">
        <v>416.0</v>
      </c>
      <c t="s" s="94" r="E134">
        <v>6099</v>
      </c>
      <c t="s" s="92" r="F134">
        <v>6100</v>
      </c>
      <c s="52" r="G134">
        <v>1.0</v>
      </c>
    </row>
    <row r="135" hidden="1">
      <c s="128" r="A135"/>
      <c t="s" s="92" r="B135">
        <v>6101</v>
      </c>
      <c t="s" s="102" r="C135">
        <v>6102</v>
      </c>
      <c s="92" r="D135">
        <v>306.0</v>
      </c>
      <c t="s" s="94" r="E135">
        <v>6103</v>
      </c>
      <c t="s" s="92" r="F135">
        <v>6104</v>
      </c>
      <c s="52" r="G135">
        <v>1.0</v>
      </c>
    </row>
    <row r="136" hidden="1">
      <c s="128" r="A136"/>
      <c t="s" s="92" r="B136">
        <v>6105</v>
      </c>
      <c t="s" s="122" r="C136">
        <v>6106</v>
      </c>
      <c s="92" r="D136">
        <v>1912.0</v>
      </c>
      <c t="s" s="94" r="E136">
        <v>6107</v>
      </c>
      <c t="s" s="92" r="F136">
        <v>6108</v>
      </c>
      <c s="52" r="G136">
        <v>1.0</v>
      </c>
    </row>
    <row r="137" hidden="1">
      <c s="128" r="A137"/>
      <c t="s" s="92" r="B137">
        <v>6109</v>
      </c>
      <c t="s" s="103" r="C137">
        <v>6110</v>
      </c>
      <c s="92" r="D137">
        <v>980.0</v>
      </c>
      <c t="s" s="94" r="E137">
        <v>6111</v>
      </c>
      <c t="s" s="92" r="F137">
        <v>6112</v>
      </c>
      <c s="52" r="G137">
        <v>1.0</v>
      </c>
    </row>
    <row r="138" hidden="1">
      <c s="128" r="A138"/>
      <c t="s" s="92" r="B138">
        <v>6113</v>
      </c>
      <c t="s" s="93" r="C138">
        <v>6114</v>
      </c>
      <c s="92" r="D138">
        <v>584.0</v>
      </c>
      <c t="s" s="94" r="E138">
        <v>6115</v>
      </c>
      <c t="s" s="92" r="F138">
        <v>6116</v>
      </c>
      <c s="52" r="G138">
        <v>1.0</v>
      </c>
    </row>
    <row r="139" hidden="1">
      <c t="s" s="120" r="A139">
        <v>6117</v>
      </c>
      <c t="s" s="107" r="B139">
        <v>6118</v>
      </c>
      <c t="s" s="107" r="C139">
        <v>6119</v>
      </c>
      <c t="s" s="107" r="D139">
        <v>6120</v>
      </c>
      <c t="s" s="107" r="E139">
        <v>6121</v>
      </c>
      <c t="s" s="107" r="F139">
        <v>6122</v>
      </c>
      <c s="52" r="G139"/>
    </row>
    <row r="140" hidden="1">
      <c s="128" r="A140"/>
      <c t="s" s="108" r="B140">
        <v>6123</v>
      </c>
      <c t="s" s="115" r="C140">
        <v>6124</v>
      </c>
      <c s="108" r="D140">
        <v>1623.0</v>
      </c>
      <c t="s" s="110" r="E140">
        <v>6125</v>
      </c>
      <c t="s" s="108" r="F140">
        <v>6126</v>
      </c>
      <c s="52" r="G140">
        <v>1.0</v>
      </c>
    </row>
    <row r="141" hidden="1">
      <c s="128" r="A141"/>
      <c t="s" s="112" r="B141">
        <v>6127</v>
      </c>
      <c t="s" s="118" r="C141">
        <v>6128</v>
      </c>
      <c s="112" r="D141">
        <v>2891.0</v>
      </c>
      <c t="s" s="114" r="E141">
        <v>6129</v>
      </c>
      <c t="s" s="129" r="F141">
        <v>6130</v>
      </c>
      <c s="52" r="G141">
        <v>1.0</v>
      </c>
    </row>
    <row r="142" hidden="1">
      <c s="128" r="A142"/>
      <c t="s" s="108" r="B142">
        <v>6131</v>
      </c>
      <c t="s" s="119" r="C142">
        <v>6132</v>
      </c>
      <c s="108" r="D142">
        <v>214.0</v>
      </c>
      <c t="s" s="110" r="E142">
        <v>6133</v>
      </c>
      <c t="s" s="108" r="F142">
        <v>6134</v>
      </c>
      <c s="52" r="G142">
        <v>1.0</v>
      </c>
    </row>
    <row r="143" hidden="1">
      <c s="128" r="A143"/>
      <c t="s" s="112" r="B143">
        <v>6135</v>
      </c>
      <c t="s" s="113" r="C143">
        <v>6136</v>
      </c>
      <c s="112" r="D143">
        <v>443.0</v>
      </c>
      <c t="s" s="114" r="E143">
        <v>6137</v>
      </c>
      <c t="s" s="112" r="F143">
        <v>6138</v>
      </c>
      <c s="52" r="G143">
        <v>1.0</v>
      </c>
    </row>
    <row r="144" hidden="1">
      <c t="s" s="120" r="A144">
        <v>6139</v>
      </c>
      <c t="s" s="87" r="B144">
        <v>6140</v>
      </c>
      <c t="s" s="87" r="C144">
        <v>6141</v>
      </c>
      <c t="s" s="87" r="D144">
        <v>6142</v>
      </c>
      <c t="s" s="87" r="E144">
        <v>6143</v>
      </c>
      <c t="s" s="87" r="F144">
        <v>6144</v>
      </c>
      <c s="52" r="G144"/>
    </row>
    <row r="145" hidden="1">
      <c s="128" r="A145"/>
      <c t="s" s="92" r="B145">
        <v>6145</v>
      </c>
      <c t="s" s="103" r="C145">
        <v>6146</v>
      </c>
      <c s="92" r="D145">
        <v>865.0</v>
      </c>
      <c t="s" s="94" r="E145">
        <v>6147</v>
      </c>
      <c t="s" s="92" r="F145">
        <v>6148</v>
      </c>
      <c s="52" r="G145">
        <v>1.0</v>
      </c>
    </row>
    <row r="146" hidden="1">
      <c s="128" r="A146"/>
      <c t="s" s="92" r="B146">
        <v>6149</v>
      </c>
      <c t="s" s="101" r="C146">
        <v>6150</v>
      </c>
      <c s="92" r="D146">
        <v>158.0</v>
      </c>
      <c t="s" s="94" r="E146">
        <v>6151</v>
      </c>
      <c t="s" s="92" r="F146">
        <v>6152</v>
      </c>
      <c s="52" r="G146">
        <v>1.0</v>
      </c>
    </row>
    <row r="147" hidden="1">
      <c s="128" r="A147"/>
      <c t="s" s="92" r="B147">
        <v>6153</v>
      </c>
      <c t="s" s="102" r="C147">
        <v>6154</v>
      </c>
      <c s="92" r="D147">
        <v>479.0</v>
      </c>
      <c t="s" s="94" r="E147">
        <v>6155</v>
      </c>
      <c t="s" s="92" r="F147">
        <v>6156</v>
      </c>
      <c s="52" r="G147">
        <v>1.0</v>
      </c>
    </row>
    <row r="148" hidden="1">
      <c s="128" r="A148"/>
      <c t="s" s="92" r="B148">
        <v>6157</v>
      </c>
      <c t="s" s="98" r="C148">
        <v>6158</v>
      </c>
      <c s="92" r="D148">
        <v>4538.0</v>
      </c>
      <c t="s" s="94" r="E148">
        <v>6159</v>
      </c>
      <c t="s" s="104" r="F148">
        <v>6160</v>
      </c>
      <c s="52" r="G148">
        <v>1.0</v>
      </c>
    </row>
    <row r="149" hidden="1">
      <c s="128" r="A149"/>
      <c t="s" s="92" r="B149">
        <v>6161</v>
      </c>
      <c t="s" s="99" r="C149">
        <v>6162</v>
      </c>
      <c s="92" r="D149">
        <v>856.0</v>
      </c>
      <c t="s" s="94" r="E149">
        <v>6163</v>
      </c>
      <c t="s" s="92" r="F149">
        <v>6164</v>
      </c>
      <c s="52" r="G149">
        <v>1.0</v>
      </c>
    </row>
    <row r="150" hidden="1">
      <c s="128" r="A150"/>
      <c t="s" s="92" r="B150">
        <v>6165</v>
      </c>
      <c t="s" s="101" r="C150">
        <v>6166</v>
      </c>
      <c s="92" r="D150">
        <v>1672.0</v>
      </c>
      <c t="s" s="94" r="E150">
        <v>6167</v>
      </c>
      <c t="s" s="104" r="F150">
        <v>6168</v>
      </c>
      <c s="52" r="G150">
        <v>1.0</v>
      </c>
    </row>
    <row r="151" hidden="1">
      <c t="s" s="120" r="A151">
        <v>6169</v>
      </c>
      <c t="s" s="107" r="B151">
        <v>6170</v>
      </c>
      <c t="s" s="107" r="C151">
        <v>6171</v>
      </c>
      <c t="s" s="107" r="D151">
        <v>6172</v>
      </c>
      <c t="s" s="107" r="E151">
        <v>6173</v>
      </c>
      <c t="s" s="107" r="F151">
        <v>6174</v>
      </c>
      <c s="52" r="G151"/>
    </row>
    <row r="152" hidden="1">
      <c s="128" r="A152"/>
      <c t="s" s="108" r="B152">
        <v>6175</v>
      </c>
      <c t="s" s="123" r="C152">
        <v>6176</v>
      </c>
      <c s="108" r="D152">
        <v>1143.0</v>
      </c>
      <c t="s" s="110" r="E152">
        <v>6177</v>
      </c>
      <c t="s" s="108" r="F152">
        <v>6178</v>
      </c>
      <c s="52" r="G152">
        <v>1.0</v>
      </c>
    </row>
    <row r="153" hidden="1">
      <c s="128" r="A153"/>
      <c t="s" s="112" r="B153">
        <v>6179</v>
      </c>
      <c t="s" s="116" r="C153">
        <v>6180</v>
      </c>
      <c s="112" r="D153">
        <v>905.0</v>
      </c>
      <c t="s" s="114" r="E153">
        <v>6181</v>
      </c>
      <c t="s" s="112" r="F153">
        <v>6182</v>
      </c>
      <c s="52" r="G153">
        <v>1.0</v>
      </c>
    </row>
    <row r="154" hidden="1">
      <c s="128" r="A154"/>
      <c t="s" s="108" r="B154">
        <v>6183</v>
      </c>
      <c t="s" s="109" r="C154">
        <v>6184</v>
      </c>
      <c s="108" r="D154">
        <v>5606.0</v>
      </c>
      <c t="s" s="110" r="E154">
        <v>6185</v>
      </c>
      <c t="s" s="117" r="F154">
        <v>6186</v>
      </c>
      <c s="52" r="G154">
        <v>1.0</v>
      </c>
    </row>
    <row r="155" hidden="1">
      <c s="128" r="A155"/>
      <c t="s" s="112" r="B155">
        <v>6187</v>
      </c>
      <c t="s" s="131" r="C155">
        <v>6188</v>
      </c>
      <c s="112" r="D155">
        <v>2759.0</v>
      </c>
      <c t="s" s="114" r="E155">
        <v>6189</v>
      </c>
      <c t="s" s="112" r="F155">
        <v>6190</v>
      </c>
      <c s="52" r="G155">
        <v>1.0</v>
      </c>
    </row>
    <row r="156" hidden="1">
      <c t="s" s="120" r="A156">
        <v>6191</v>
      </c>
      <c t="s" s="107" r="B156">
        <v>6192</v>
      </c>
      <c t="s" s="107" r="C156">
        <v>6193</v>
      </c>
      <c t="s" s="107" r="D156">
        <v>6194</v>
      </c>
      <c t="s" s="107" r="E156">
        <v>6195</v>
      </c>
      <c t="s" s="107" r="F156">
        <v>6196</v>
      </c>
      <c s="52" r="G156"/>
    </row>
    <row r="157" hidden="1">
      <c s="128" r="A157"/>
      <c t="s" s="108" r="B157">
        <v>6197</v>
      </c>
      <c t="s" s="132" r="C157">
        <v>6198</v>
      </c>
      <c s="108" r="D157">
        <v>2759.0</v>
      </c>
      <c t="s" s="110" r="E157">
        <v>6199</v>
      </c>
      <c t="s" s="108" r="F157">
        <v>6200</v>
      </c>
      <c s="52" r="G157">
        <v>1.0</v>
      </c>
    </row>
    <row r="158" hidden="1">
      <c s="128" r="A158"/>
      <c t="s" s="112" r="B158">
        <v>6201</v>
      </c>
      <c t="s" s="116" r="C158">
        <v>6202</v>
      </c>
      <c s="112" r="D158">
        <v>1175.0</v>
      </c>
      <c t="s" s="114" r="E158">
        <v>6203</v>
      </c>
      <c t="s" s="112" r="F158">
        <v>6204</v>
      </c>
      <c s="52" r="G158">
        <v>1.0</v>
      </c>
    </row>
    <row r="159" hidden="1">
      <c s="128" r="A159"/>
      <c t="s" s="108" r="B159">
        <v>6205</v>
      </c>
      <c t="s" s="123" r="C159">
        <v>6206</v>
      </c>
      <c s="108" r="D159">
        <v>1317.0</v>
      </c>
      <c t="s" s="110" r="E159">
        <v>6207</v>
      </c>
      <c t="s" s="108" r="F159">
        <v>6208</v>
      </c>
      <c s="52" r="G159">
        <v>1.0</v>
      </c>
    </row>
    <row r="160" hidden="1">
      <c s="128" r="A160"/>
      <c t="s" s="112" r="B160">
        <v>6209</v>
      </c>
      <c t="s" s="118" r="C160">
        <v>6210</v>
      </c>
      <c s="112" r="D160">
        <v>9453.0</v>
      </c>
      <c t="s" s="114" r="E160">
        <v>6211</v>
      </c>
      <c t="s" s="124" r="F160">
        <v>6212</v>
      </c>
      <c s="52" r="G160">
        <v>1.0</v>
      </c>
    </row>
    <row r="161" hidden="1">
      <c s="128" r="A161"/>
      <c t="s" s="108" r="B161">
        <v>6213</v>
      </c>
      <c t="s" s="133" r="C161">
        <v>6214</v>
      </c>
      <c s="108" r="D161">
        <v>5470.0</v>
      </c>
      <c t="s" s="110" r="E161">
        <v>6215</v>
      </c>
      <c t="s" s="111" r="F161">
        <v>6216</v>
      </c>
      <c s="52" r="G161">
        <v>1.0</v>
      </c>
    </row>
    <row r="162" hidden="1">
      <c t="s" s="120" r="A162">
        <v>6217</v>
      </c>
      <c t="s" s="87" r="B162">
        <v>6218</v>
      </c>
      <c t="s" s="87" r="C162">
        <v>6219</v>
      </c>
      <c t="s" s="87" r="D162">
        <v>6220</v>
      </c>
      <c t="s" s="87" r="E162">
        <v>6221</v>
      </c>
      <c t="s" s="87" r="F162">
        <v>6222</v>
      </c>
      <c s="52" r="G162"/>
    </row>
    <row r="163" hidden="1">
      <c s="128" r="A163"/>
      <c t="s" s="92" r="B163">
        <v>6223</v>
      </c>
      <c t="s" s="101" r="C163">
        <v>6224</v>
      </c>
      <c s="92" r="D163">
        <v>1041.0</v>
      </c>
      <c t="s" s="94" r="E163">
        <v>6225</v>
      </c>
      <c t="s" s="104" r="F163">
        <v>6226</v>
      </c>
      <c s="52" r="G163">
        <v>1.0</v>
      </c>
    </row>
    <row r="164" hidden="1">
      <c s="128" r="A164"/>
      <c t="s" s="92" r="B164">
        <v>6227</v>
      </c>
      <c t="s" s="122" r="C164">
        <v>6228</v>
      </c>
      <c s="92" r="D164">
        <v>971.0</v>
      </c>
      <c t="s" s="94" r="E164">
        <v>6229</v>
      </c>
      <c t="s" s="92" r="F164">
        <v>6230</v>
      </c>
      <c s="52" r="G164">
        <v>1.0</v>
      </c>
    </row>
    <row r="165" hidden="1">
      <c s="128" r="A165"/>
      <c t="s" s="92" r="B165">
        <v>6231</v>
      </c>
      <c t="s" s="102" r="C165">
        <v>6232</v>
      </c>
      <c s="92" r="D165">
        <v>518.0</v>
      </c>
      <c t="s" s="94" r="E165">
        <v>6233</v>
      </c>
      <c t="s" s="92" r="F165">
        <v>6234</v>
      </c>
      <c s="52" r="G165">
        <v>1.0</v>
      </c>
    </row>
    <row r="166" hidden="1">
      <c s="128" r="A166"/>
      <c t="s" s="92" r="B166">
        <v>6235</v>
      </c>
      <c t="s" s="101" r="C166">
        <v>6236</v>
      </c>
      <c s="92" r="D166">
        <v>142.0</v>
      </c>
      <c t="s" s="94" r="E166">
        <v>6237</v>
      </c>
      <c t="s" s="92" r="F166">
        <v>6238</v>
      </c>
      <c s="52" r="G166">
        <v>1.0</v>
      </c>
    </row>
    <row r="167" hidden="1">
      <c s="128" r="A167"/>
      <c t="s" s="92" r="B167">
        <v>6239</v>
      </c>
      <c t="s" s="103" r="C167">
        <v>6240</v>
      </c>
      <c s="92" r="D167">
        <v>690.0</v>
      </c>
      <c t="s" s="94" r="E167">
        <v>6241</v>
      </c>
      <c t="s" s="92" r="F167">
        <v>6242</v>
      </c>
      <c s="52" r="G167">
        <v>1.0</v>
      </c>
    </row>
    <row r="168">
      <c s="128" r="A168"/>
      <c t="s" s="92" r="B168">
        <v>6243</v>
      </c>
      <c t="s" s="102" r="C168">
        <v>6244</v>
      </c>
      <c s="92" r="D168">
        <v>2273.0</v>
      </c>
      <c t="s" s="94" r="E168">
        <v>6245</v>
      </c>
      <c t="s" s="104" r="F168">
        <v>6246</v>
      </c>
      <c s="52" r="G168">
        <v>1.0</v>
      </c>
    </row>
    <row r="169" hidden="1">
      <c t="s" s="120" r="A169">
        <v>6247</v>
      </c>
      <c t="s" s="107" r="B169">
        <v>6248</v>
      </c>
      <c t="s" s="107" r="C169">
        <v>6249</v>
      </c>
      <c t="s" s="107" r="D169">
        <v>6250</v>
      </c>
      <c t="s" s="107" r="E169">
        <v>6251</v>
      </c>
      <c t="s" s="107" r="F169">
        <v>6252</v>
      </c>
      <c s="52" r="G169"/>
    </row>
    <row r="170" hidden="1">
      <c s="128" r="A170"/>
      <c t="s" s="108" r="B170">
        <v>6253</v>
      </c>
      <c t="s" s="133" r="C170">
        <v>6254</v>
      </c>
      <c s="108" r="D170">
        <v>1999.0</v>
      </c>
      <c t="s" s="110" r="E170">
        <v>6255</v>
      </c>
      <c t="s" s="108" r="F170">
        <v>6256</v>
      </c>
      <c s="52" r="G170">
        <v>1.0</v>
      </c>
    </row>
    <row r="171" hidden="1">
      <c s="128" r="A171"/>
      <c t="s" s="112" r="B171">
        <v>6257</v>
      </c>
      <c t="s" s="118" r="C171">
        <v>6258</v>
      </c>
      <c s="112" r="D171">
        <v>4171.0</v>
      </c>
      <c t="s" s="114" r="E171">
        <v>6259</v>
      </c>
      <c t="s" s="129" r="F171">
        <v>6260</v>
      </c>
      <c s="52" r="G171">
        <v>1.0</v>
      </c>
    </row>
    <row r="172" hidden="1">
      <c s="128" r="A172"/>
      <c t="s" s="108" r="B172">
        <v>6261</v>
      </c>
      <c t="s" s="123" r="C172">
        <v>6262</v>
      </c>
      <c s="108" r="D172">
        <v>660.0</v>
      </c>
      <c t="s" s="110" r="E172">
        <v>6263</v>
      </c>
      <c t="s" s="108" r="F172">
        <v>6264</v>
      </c>
      <c s="52" r="G172">
        <v>1.0</v>
      </c>
    </row>
    <row r="173" hidden="1">
      <c s="128" r="A173"/>
      <c t="s" s="112" r="B173">
        <v>6265</v>
      </c>
      <c t="s" s="116" r="C173">
        <v>6266</v>
      </c>
      <c s="112" r="D173">
        <v>599.0</v>
      </c>
      <c t="s" s="114" r="E173">
        <v>6267</v>
      </c>
      <c t="s" s="112" r="F173">
        <v>6268</v>
      </c>
      <c s="52" r="G173">
        <v>1.0</v>
      </c>
    </row>
    <row r="174" hidden="1">
      <c t="s" s="120" r="A174">
        <v>6269</v>
      </c>
      <c t="s" s="107" r="B174">
        <v>6270</v>
      </c>
      <c t="s" s="107" r="C174">
        <v>6271</v>
      </c>
      <c t="s" s="107" r="D174">
        <v>6272</v>
      </c>
      <c t="s" s="107" r="E174">
        <v>6273</v>
      </c>
      <c t="s" s="107" r="F174">
        <v>6274</v>
      </c>
      <c s="52" r="G174"/>
    </row>
    <row r="175" hidden="1">
      <c s="128" r="A175"/>
      <c t="s" s="108" r="B175">
        <v>6275</v>
      </c>
      <c t="s" s="133" r="C175">
        <v>6276</v>
      </c>
      <c s="108" r="D175">
        <v>5277.0</v>
      </c>
      <c t="s" s="110" r="E175">
        <v>6277</v>
      </c>
      <c t="s" s="111" r="F175">
        <v>6278</v>
      </c>
      <c s="52" r="G175">
        <v>1.0</v>
      </c>
    </row>
    <row r="176" hidden="1">
      <c s="128" r="A176"/>
      <c t="s" s="112" r="B176">
        <v>6279</v>
      </c>
      <c t="s" s="113" r="C176">
        <v>6280</v>
      </c>
      <c s="112" r="D176">
        <v>1026.0</v>
      </c>
      <c t="s" s="114" r="E176">
        <v>6281</v>
      </c>
      <c t="s" s="112" r="F176">
        <v>6282</v>
      </c>
      <c s="52" r="G176">
        <v>1.0</v>
      </c>
    </row>
    <row r="177" hidden="1">
      <c s="128" r="A177"/>
      <c t="s" s="108" r="B177">
        <v>6283</v>
      </c>
      <c t="s" s="132" r="C177">
        <v>6284</v>
      </c>
      <c s="108" r="D177">
        <v>2637.0</v>
      </c>
      <c t="s" s="110" r="E177">
        <v>6285</v>
      </c>
      <c t="s" s="108" r="F177">
        <v>6286</v>
      </c>
      <c s="52" r="G177">
        <v>1.0</v>
      </c>
    </row>
    <row r="178" hidden="1">
      <c s="128" r="A178"/>
      <c t="s" s="112" r="B178">
        <v>6287</v>
      </c>
      <c t="s" s="116" r="C178">
        <v>6288</v>
      </c>
      <c s="112" r="D178">
        <v>1147.0</v>
      </c>
      <c t="s" s="114" r="E178">
        <v>6289</v>
      </c>
      <c t="s" s="112" r="F178">
        <v>6290</v>
      </c>
      <c s="52" r="G178">
        <v>1.0</v>
      </c>
    </row>
    <row r="179" hidden="1">
      <c s="128" r="A179"/>
      <c t="s" s="108" r="B179">
        <v>6291</v>
      </c>
      <c t="s" s="109" r="C179">
        <v>6292</v>
      </c>
      <c s="108" r="D179">
        <v>10072.0</v>
      </c>
      <c t="s" s="110" r="E179">
        <v>6293</v>
      </c>
      <c t="s" s="111" r="F179">
        <v>6294</v>
      </c>
      <c s="52" r="G179">
        <v>1.0</v>
      </c>
    </row>
    <row r="180" hidden="1">
      <c t="s" s="120" r="A180">
        <v>6295</v>
      </c>
      <c t="s" s="107" r="B180">
        <v>6296</v>
      </c>
      <c t="s" s="107" r="C180">
        <v>6297</v>
      </c>
      <c t="s" s="107" r="D180">
        <v>6298</v>
      </c>
      <c t="s" s="107" r="E180">
        <v>6299</v>
      </c>
      <c t="s" s="107" r="F180">
        <v>6300</v>
      </c>
      <c s="52" r="G180"/>
    </row>
    <row r="181" hidden="1">
      <c s="128" r="A181"/>
      <c t="s" s="108" r="B181">
        <v>6301</v>
      </c>
      <c t="s" s="115" r="C181">
        <v>6302</v>
      </c>
      <c s="108" r="D181">
        <v>940.0</v>
      </c>
      <c t="s" s="110" r="E181">
        <v>6303</v>
      </c>
      <c t="s" s="117" r="F181">
        <v>6304</v>
      </c>
      <c s="52" r="G181">
        <v>1.0</v>
      </c>
    </row>
    <row r="182" hidden="1">
      <c s="128" r="A182"/>
      <c t="s" s="112" r="B182">
        <v>6305</v>
      </c>
      <c t="s" s="116" r="C182">
        <v>6306</v>
      </c>
      <c s="112" r="D182">
        <v>146.0</v>
      </c>
      <c t="s" s="114" r="E182">
        <v>6307</v>
      </c>
      <c t="s" s="112" r="F182">
        <v>6308</v>
      </c>
      <c s="52" r="G182">
        <v>1.0</v>
      </c>
    </row>
    <row r="183" hidden="1">
      <c s="128" r="A183"/>
      <c t="s" s="108" r="B183">
        <v>6309</v>
      </c>
      <c t="s" s="109" r="C183">
        <v>6310</v>
      </c>
      <c s="108" r="D183">
        <v>755.0</v>
      </c>
      <c t="s" s="110" r="E183">
        <v>6311</v>
      </c>
      <c t="s" s="108" r="F183">
        <v>6312</v>
      </c>
      <c s="52" r="G183">
        <v>1.0</v>
      </c>
    </row>
    <row r="184" hidden="1">
      <c t="s" s="120" r="A184">
        <v>6313</v>
      </c>
      <c t="s" s="87" r="B184">
        <v>6314</v>
      </c>
      <c t="s" s="87" r="C184">
        <v>6315</v>
      </c>
      <c t="s" s="87" r="D184">
        <v>6316</v>
      </c>
      <c t="s" s="87" r="E184">
        <v>6317</v>
      </c>
      <c t="s" s="87" r="F184">
        <v>6318</v>
      </c>
      <c s="52" r="G184"/>
    </row>
    <row r="185" hidden="1">
      <c s="128" r="A185"/>
      <c t="s" s="92" r="B185">
        <v>6319</v>
      </c>
      <c t="s" s="93" r="C185">
        <v>6320</v>
      </c>
      <c s="92" r="D185">
        <v>1162.0</v>
      </c>
      <c t="s" s="94" r="E185">
        <v>6321</v>
      </c>
      <c t="s" s="104" r="F185">
        <v>6322</v>
      </c>
      <c s="52" r="G185">
        <v>1.0</v>
      </c>
    </row>
    <row r="186" hidden="1">
      <c s="128" r="A186"/>
      <c t="s" s="92" r="B186">
        <v>6323</v>
      </c>
      <c t="s" s="101" r="C186">
        <v>6324</v>
      </c>
      <c s="92" r="D186">
        <v>971.0</v>
      </c>
      <c t="s" s="94" r="E186">
        <v>6325</v>
      </c>
      <c t="s" s="92" r="F186">
        <v>6326</v>
      </c>
      <c s="52" r="G186">
        <v>1.0</v>
      </c>
    </row>
    <row r="187" hidden="1">
      <c s="128" r="A187"/>
      <c t="s" s="92" r="B187">
        <v>6327</v>
      </c>
      <c t="s" s="98" r="C187">
        <v>6328</v>
      </c>
      <c s="92" r="D187">
        <v>1913.0</v>
      </c>
      <c t="s" s="94" r="E187">
        <v>6329</v>
      </c>
      <c t="s" s="104" r="F187">
        <v>6330</v>
      </c>
      <c s="52" r="G187">
        <v>1.0</v>
      </c>
    </row>
    <row r="188" hidden="1">
      <c s="128" r="A188"/>
      <c t="s" s="92" r="B188">
        <v>6331</v>
      </c>
      <c t="s" s="103" r="C188">
        <v>6332</v>
      </c>
      <c s="92" r="D188">
        <v>450.0</v>
      </c>
      <c t="s" s="94" r="E188">
        <v>6333</v>
      </c>
      <c t="s" s="92" r="F188">
        <v>6334</v>
      </c>
      <c s="52" r="G188">
        <v>1.0</v>
      </c>
    </row>
    <row r="189" hidden="1">
      <c s="128" r="A189"/>
      <c t="s" s="92" r="B189">
        <v>6335</v>
      </c>
      <c t="s" s="102" r="C189">
        <v>6336</v>
      </c>
      <c s="92" r="D189">
        <v>319.0</v>
      </c>
      <c t="s" s="94" r="E189">
        <v>6337</v>
      </c>
      <c t="s" s="92" r="F189">
        <v>6338</v>
      </c>
      <c s="52" r="G189">
        <v>1.0</v>
      </c>
    </row>
    <row r="190" hidden="1">
      <c t="s" s="120" r="A190">
        <v>6339</v>
      </c>
      <c t="s" s="107" r="B190">
        <v>6340</v>
      </c>
      <c t="s" s="107" r="C190">
        <v>6341</v>
      </c>
      <c t="s" s="107" r="D190">
        <v>6342</v>
      </c>
      <c t="s" s="107" r="E190">
        <v>6343</v>
      </c>
      <c t="s" s="107" r="F190">
        <v>6344</v>
      </c>
      <c s="52" r="G190"/>
    </row>
    <row r="191" hidden="1">
      <c s="128" r="A191"/>
      <c t="s" s="108" r="B191">
        <v>6345</v>
      </c>
      <c t="s" s="109" r="C191">
        <v>6346</v>
      </c>
      <c s="108" r="D191">
        <v>3299.0</v>
      </c>
      <c t="s" s="110" r="E191">
        <v>6347</v>
      </c>
      <c t="s" s="111" r="F191">
        <v>6348</v>
      </c>
      <c s="52" r="G191">
        <v>1.0</v>
      </c>
    </row>
    <row r="192" hidden="1">
      <c s="128" r="A192"/>
      <c t="s" s="112" r="B192">
        <v>6349</v>
      </c>
      <c t="s" s="113" r="C192">
        <v>6350</v>
      </c>
      <c s="112" r="D192">
        <v>465.0</v>
      </c>
      <c t="s" s="114" r="E192">
        <v>6351</v>
      </c>
      <c t="s" s="112" r="F192">
        <v>6352</v>
      </c>
      <c s="52" r="G192">
        <v>1.0</v>
      </c>
    </row>
    <row r="193" hidden="1">
      <c s="128" r="A193"/>
      <c t="s" s="108" r="B193">
        <v>6353</v>
      </c>
      <c t="s" s="119" r="C193">
        <v>6354</v>
      </c>
      <c s="108" r="D193">
        <v>567.0</v>
      </c>
      <c t="s" s="110" r="E193">
        <v>6355</v>
      </c>
      <c t="s" s="108" r="F193">
        <v>6356</v>
      </c>
      <c s="52" r="G193">
        <v>1.0</v>
      </c>
    </row>
    <row r="194" hidden="1">
      <c s="128" r="A194"/>
      <c t="s" s="112" r="B194">
        <v>6357</v>
      </c>
      <c t="s" s="127" r="C194">
        <v>6358</v>
      </c>
      <c s="112" r="D194">
        <v>2604.0</v>
      </c>
      <c t="s" s="114" r="E194">
        <v>6359</v>
      </c>
      <c t="s" s="124" r="F194">
        <v>6360</v>
      </c>
      <c s="52" r="G194">
        <v>1.0</v>
      </c>
    </row>
    <row r="195" hidden="1">
      <c t="s" s="120" r="A195">
        <v>6361</v>
      </c>
      <c t="s" s="107" r="B195">
        <v>6362</v>
      </c>
      <c t="s" s="107" r="C195">
        <v>6363</v>
      </c>
      <c t="s" s="107" r="D195">
        <v>6364</v>
      </c>
      <c t="s" s="107" r="E195">
        <v>6365</v>
      </c>
      <c t="s" s="107" r="F195">
        <v>6366</v>
      </c>
      <c s="52" r="G195"/>
    </row>
    <row r="196" hidden="1">
      <c s="128" r="A196"/>
      <c t="s" s="108" r="B196">
        <v>6367</v>
      </c>
      <c t="s" s="109" r="C196">
        <v>6368</v>
      </c>
      <c s="108" r="D196">
        <v>9385.0</v>
      </c>
      <c t="s" s="110" r="E196">
        <v>6369</v>
      </c>
      <c t="s" s="111" r="F196">
        <v>6370</v>
      </c>
      <c s="52" r="G196">
        <v>1.0</v>
      </c>
    </row>
    <row r="197" hidden="1">
      <c s="128" r="A197"/>
      <c t="s" s="112" r="B197">
        <v>6371</v>
      </c>
      <c t="s" s="113" r="C197">
        <v>6372</v>
      </c>
      <c s="112" r="D197">
        <v>1413.0</v>
      </c>
      <c t="s" s="114" r="E197">
        <v>6373</v>
      </c>
      <c t="s" s="112" r="F197">
        <v>6374</v>
      </c>
      <c s="52" r="G197">
        <v>1.0</v>
      </c>
    </row>
    <row r="198" hidden="1">
      <c s="128" r="A198"/>
      <c t="s" s="108" r="B198">
        <v>6375</v>
      </c>
      <c t="s" s="115" r="C198">
        <v>6376</v>
      </c>
      <c s="108" r="D198">
        <v>9023.0</v>
      </c>
      <c t="s" s="110" r="E198">
        <v>6377</v>
      </c>
      <c t="s" s="111" r="F198">
        <v>6378</v>
      </c>
      <c s="52" r="G198">
        <v>1.0</v>
      </c>
    </row>
    <row r="199" hidden="1">
      <c s="128" r="A199"/>
      <c t="s" s="112" r="B199">
        <v>6379</v>
      </c>
      <c t="s" s="116" r="C199">
        <v>6380</v>
      </c>
      <c s="112" r="D199">
        <v>1074.0</v>
      </c>
      <c t="s" s="114" r="E199">
        <v>6381</v>
      </c>
      <c t="s" s="112" r="F199">
        <v>6382</v>
      </c>
      <c s="52" r="G199">
        <v>1.0</v>
      </c>
    </row>
    <row r="200" hidden="1">
      <c s="128" r="A200"/>
      <c t="s" s="108" r="B200">
        <v>6383</v>
      </c>
      <c t="s" s="132" r="C200">
        <v>6384</v>
      </c>
      <c s="108" r="D200">
        <v>2100.0</v>
      </c>
      <c t="s" s="110" r="E200">
        <v>6385</v>
      </c>
      <c t="s" s="108" r="F200">
        <v>6386</v>
      </c>
      <c s="52" r="G200">
        <v>1.0</v>
      </c>
    </row>
    <row r="201" hidden="1">
      <c t="s" s="120" r="A201">
        <v>6387</v>
      </c>
      <c t="s" s="87" r="B201">
        <v>6388</v>
      </c>
      <c t="s" s="87" r="C201">
        <v>6389</v>
      </c>
      <c t="s" s="87" r="D201">
        <v>6390</v>
      </c>
      <c t="s" s="87" r="E201">
        <v>6391</v>
      </c>
      <c t="s" s="87" r="F201">
        <v>6392</v>
      </c>
      <c s="52" r="G201"/>
    </row>
    <row r="202" hidden="1">
      <c s="128" r="A202"/>
      <c t="s" s="92" r="B202">
        <v>6393</v>
      </c>
      <c t="s" s="102" r="C202">
        <v>6394</v>
      </c>
      <c s="92" r="D202">
        <v>726.0</v>
      </c>
      <c t="s" s="94" r="E202">
        <v>6395</v>
      </c>
      <c t="s" s="92" r="F202">
        <v>6396</v>
      </c>
      <c s="52" r="G202">
        <v>1.0</v>
      </c>
    </row>
    <row r="203" hidden="1">
      <c s="128" r="A203"/>
      <c t="s" s="92" r="B203">
        <v>6397</v>
      </c>
      <c t="s" s="99" r="C203">
        <v>6398</v>
      </c>
      <c s="92" r="D203">
        <v>1958.0</v>
      </c>
      <c t="s" s="94" r="E203">
        <v>6399</v>
      </c>
      <c t="s" s="104" r="F203">
        <v>6400</v>
      </c>
      <c s="52" r="G203">
        <v>1.0</v>
      </c>
    </row>
    <row r="204" hidden="1">
      <c s="128" r="A204"/>
      <c t="s" s="92" r="B204">
        <v>6401</v>
      </c>
      <c t="s" s="101" r="C204">
        <v>6402</v>
      </c>
      <c s="92" r="D204">
        <v>1882.0</v>
      </c>
      <c t="s" s="94" r="E204">
        <v>6403</v>
      </c>
      <c t="s" s="92" r="F204">
        <v>6404</v>
      </c>
      <c s="52" r="G204">
        <v>1.0</v>
      </c>
    </row>
    <row r="205" hidden="1">
      <c s="128" r="A205"/>
      <c t="s" s="92" r="B205">
        <v>6405</v>
      </c>
      <c t="s" s="99" r="C205">
        <v>6406</v>
      </c>
      <c s="92" r="D205">
        <v>712.0</v>
      </c>
      <c t="s" s="94" r="E205">
        <v>6407</v>
      </c>
      <c t="s" s="92" r="F205">
        <v>6408</v>
      </c>
      <c s="52" r="G205">
        <v>1.0</v>
      </c>
    </row>
    <row r="206" hidden="1">
      <c s="128" r="A206"/>
      <c t="s" s="92" r="B206">
        <v>6409</v>
      </c>
      <c t="s" s="103" r="C206">
        <v>6410</v>
      </c>
      <c s="92" r="D206">
        <v>1486.0</v>
      </c>
      <c t="s" s="94" r="E206">
        <v>6411</v>
      </c>
      <c t="s" s="92" r="F206">
        <v>6412</v>
      </c>
      <c s="52" r="G206">
        <v>1.0</v>
      </c>
    </row>
    <row r="207" hidden="1">
      <c s="128" r="A207"/>
      <c t="s" s="92" r="B207">
        <v>6413</v>
      </c>
      <c t="s" s="98" r="C207">
        <v>6414</v>
      </c>
      <c s="92" r="D207">
        <v>5015.0</v>
      </c>
      <c t="s" s="94" r="E207">
        <v>6415</v>
      </c>
      <c t="s" s="104" r="F207">
        <v>6416</v>
      </c>
      <c s="52" r="G207">
        <v>1.0</v>
      </c>
    </row>
    <row r="208" hidden="1">
      <c t="s" s="120" r="A208">
        <v>6417</v>
      </c>
      <c t="s" s="107" r="B208">
        <v>6418</v>
      </c>
      <c t="s" s="107" r="C208">
        <v>6419</v>
      </c>
      <c t="s" s="107" r="D208">
        <v>6420</v>
      </c>
      <c t="s" s="107" r="E208">
        <v>6421</v>
      </c>
      <c t="s" s="107" r="F208">
        <v>6422</v>
      </c>
      <c s="52" r="G208"/>
    </row>
    <row r="209" hidden="1">
      <c s="128" r="A209"/>
      <c t="s" s="108" r="B209">
        <v>6423</v>
      </c>
      <c t="s" s="109" r="C209">
        <v>6424</v>
      </c>
      <c s="108" r="D209">
        <v>2998.0</v>
      </c>
      <c t="s" s="110" r="E209">
        <v>6425</v>
      </c>
      <c t="s" s="111" r="F209">
        <v>6426</v>
      </c>
      <c s="52" r="G209">
        <v>1.0</v>
      </c>
    </row>
    <row r="210" hidden="1">
      <c s="128" r="A210"/>
      <c t="s" s="112" r="B210">
        <v>6427</v>
      </c>
      <c t="s" s="116" r="C210">
        <v>6428</v>
      </c>
      <c s="112" r="D210">
        <v>3969.0</v>
      </c>
      <c t="s" s="114" r="E210">
        <v>6429</v>
      </c>
      <c t="s" s="124" r="F210">
        <v>6430</v>
      </c>
      <c s="52" r="G210">
        <v>1.0</v>
      </c>
    </row>
    <row r="211" hidden="1">
      <c s="128" r="A211"/>
      <c t="s" s="108" r="B211">
        <v>6431</v>
      </c>
      <c t="s" s="115" r="C211">
        <v>6432</v>
      </c>
      <c s="108" r="D211">
        <v>1532.0</v>
      </c>
      <c t="s" s="110" r="E211">
        <v>6433</v>
      </c>
      <c t="s" s="111" r="F211">
        <v>6434</v>
      </c>
      <c s="52" r="G211">
        <v>1.0</v>
      </c>
    </row>
    <row r="212" hidden="1">
      <c s="128" r="A212"/>
      <c t="s" s="112" r="B212">
        <v>6435</v>
      </c>
      <c t="s" s="113" r="C212">
        <v>6436</v>
      </c>
      <c s="112" r="D212">
        <v>412.0</v>
      </c>
      <c t="s" s="114" r="E212">
        <v>6437</v>
      </c>
      <c t="s" s="112" r="F212">
        <v>6438</v>
      </c>
      <c s="52" r="G212">
        <v>1.0</v>
      </c>
    </row>
    <row r="213" hidden="1">
      <c t="s" s="120" r="A213">
        <v>6439</v>
      </c>
      <c t="s" s="107" r="B213">
        <v>6440</v>
      </c>
      <c t="s" s="107" r="C213">
        <v>6441</v>
      </c>
      <c t="s" s="107" r="D213">
        <v>6442</v>
      </c>
      <c t="s" s="107" r="E213">
        <v>6443</v>
      </c>
      <c t="s" s="107" r="F213">
        <v>6444</v>
      </c>
      <c s="52" r="G213"/>
    </row>
    <row r="214" hidden="1">
      <c s="128" r="A214"/>
      <c t="s" s="108" r="B214">
        <v>6445</v>
      </c>
      <c t="s" s="132" r="C214">
        <v>6446</v>
      </c>
      <c s="108" r="D214">
        <v>1605.0</v>
      </c>
      <c t="s" s="110" r="E214">
        <v>6447</v>
      </c>
      <c t="s" s="108" r="F214">
        <v>6448</v>
      </c>
      <c s="52" r="G214">
        <v>1.0</v>
      </c>
    </row>
    <row r="215" hidden="1">
      <c s="128" r="A215"/>
      <c t="s" s="112" r="B215">
        <v>6449</v>
      </c>
      <c t="s" s="127" r="C215">
        <v>6450</v>
      </c>
      <c s="112" r="D215">
        <v>7848.0</v>
      </c>
      <c t="s" s="114" r="E215">
        <v>6451</v>
      </c>
      <c t="s" s="129" r="F215">
        <v>6452</v>
      </c>
      <c s="52" r="G215">
        <v>1.0</v>
      </c>
    </row>
    <row r="216" hidden="1">
      <c s="128" r="A216"/>
      <c t="s" s="108" r="B216">
        <v>6453</v>
      </c>
      <c t="s" s="109" r="C216">
        <v>6454</v>
      </c>
      <c s="108" r="D216">
        <v>3680.0</v>
      </c>
      <c t="s" s="110" r="E216">
        <v>6455</v>
      </c>
      <c t="s" s="108" r="F216">
        <v>6456</v>
      </c>
      <c s="52" r="G216">
        <v>1.0</v>
      </c>
    </row>
    <row r="217" hidden="1">
      <c s="128" r="A217"/>
      <c t="s" s="112" r="B217">
        <v>6457</v>
      </c>
      <c t="s" s="116" r="C217">
        <v>6458</v>
      </c>
      <c s="112" r="D217">
        <v>631.0</v>
      </c>
      <c t="s" s="114" r="E217">
        <v>6459</v>
      </c>
      <c t="s" s="112" r="F217">
        <v>6460</v>
      </c>
      <c s="52" r="G217">
        <v>1.0</v>
      </c>
    </row>
    <row r="218" hidden="1">
      <c s="128" r="A218"/>
      <c t="s" s="108" r="B218">
        <v>6461</v>
      </c>
      <c t="s" s="123" r="C218">
        <v>6462</v>
      </c>
      <c s="108" r="D218">
        <v>693.0</v>
      </c>
      <c t="s" s="110" r="E218">
        <v>6463</v>
      </c>
      <c t="s" s="108" r="F218">
        <v>6464</v>
      </c>
      <c s="52" r="G218">
        <v>1.0</v>
      </c>
    </row>
    <row r="219" hidden="1">
      <c t="s" s="120" r="A219">
        <v>6465</v>
      </c>
      <c t="s" s="107" r="B219">
        <v>6466</v>
      </c>
      <c t="s" s="107" r="C219">
        <v>6467</v>
      </c>
      <c t="s" s="107" r="D219">
        <v>6468</v>
      </c>
      <c t="s" s="107" r="E219">
        <v>6469</v>
      </c>
      <c t="s" s="107" r="F219">
        <v>6470</v>
      </c>
      <c s="52" r="G219"/>
    </row>
    <row r="220" hidden="1">
      <c s="128" r="A220"/>
      <c t="s" s="108" r="B220">
        <v>6471</v>
      </c>
      <c t="s" s="115" r="C220">
        <v>6472</v>
      </c>
      <c s="108" r="D220">
        <v>1528.0</v>
      </c>
      <c t="s" s="110" r="E220">
        <v>6473</v>
      </c>
      <c t="s" s="111" r="F220">
        <v>6474</v>
      </c>
      <c s="52" r="G220">
        <v>1.0</v>
      </c>
    </row>
    <row r="221" hidden="1">
      <c s="128" r="A221"/>
      <c t="s" s="112" r="B221">
        <v>6475</v>
      </c>
      <c t="s" s="112" r="C221">
        <v>6476</v>
      </c>
      <c s="112" r="D221">
        <v>3550.0</v>
      </c>
      <c t="s" s="114" r="E221">
        <v>6477</v>
      </c>
      <c t="s" s="124" r="F221">
        <v>6478</v>
      </c>
      <c s="52" r="G221">
        <v>1.0</v>
      </c>
    </row>
    <row r="222" hidden="1">
      <c s="128" r="A222"/>
      <c t="s" s="108" r="B222">
        <v>6479</v>
      </c>
      <c t="s" s="109" r="C222">
        <v>6480</v>
      </c>
      <c s="108" r="D222">
        <v>1789.0</v>
      </c>
      <c t="s" s="110" r="E222">
        <v>6481</v>
      </c>
      <c t="s" s="111" r="F222">
        <v>6482</v>
      </c>
      <c s="52" r="G222">
        <v>1.0</v>
      </c>
    </row>
    <row r="223" hidden="1">
      <c s="128" r="A223"/>
      <c t="s" s="112" r="B223">
        <v>6483</v>
      </c>
      <c t="s" s="130" r="C223">
        <v>6484</v>
      </c>
      <c s="112" r="D223">
        <v>838.0</v>
      </c>
      <c t="s" s="114" r="E223">
        <v>6485</v>
      </c>
      <c t="s" s="112" r="F223">
        <v>6486</v>
      </c>
      <c s="52" r="G223">
        <v>1.0</v>
      </c>
    </row>
    <row r="224" hidden="1">
      <c s="128" r="A224"/>
      <c t="s" s="108" r="B224">
        <v>6487</v>
      </c>
      <c t="s" s="125" r="C224">
        <v>6488</v>
      </c>
      <c s="108" r="D224">
        <v>868.0</v>
      </c>
      <c t="s" s="110" r="E224">
        <v>6489</v>
      </c>
      <c t="s" s="108" r="F224">
        <v>6490</v>
      </c>
      <c s="52" r="G224">
        <v>1.0</v>
      </c>
    </row>
    <row r="225" hidden="1">
      <c s="128" r="A225"/>
      <c t="s" s="112" r="B225">
        <v>6491</v>
      </c>
      <c t="s" s="116" r="C225">
        <v>6492</v>
      </c>
      <c s="112" r="D225">
        <v>457.0</v>
      </c>
      <c t="s" s="114" r="E225">
        <v>6493</v>
      </c>
      <c t="s" s="112" r="F225">
        <v>6494</v>
      </c>
      <c s="52" r="G225">
        <v>1.0</v>
      </c>
    </row>
    <row r="226" hidden="1">
      <c t="s" s="120" r="A226">
        <v>6495</v>
      </c>
      <c t="s" s="87" r="B226">
        <v>6496</v>
      </c>
      <c t="s" s="87" r="C226">
        <v>6497</v>
      </c>
      <c t="s" s="87" r="D226">
        <v>6498</v>
      </c>
      <c t="s" s="87" r="E226">
        <v>6499</v>
      </c>
      <c t="s" s="87" r="F226">
        <v>6500</v>
      </c>
      <c s="52" r="G226"/>
    </row>
    <row r="227" hidden="1">
      <c s="128" r="A227"/>
      <c t="s" s="92" r="B227">
        <v>6501</v>
      </c>
      <c t="s" s="99" r="C227">
        <v>6502</v>
      </c>
      <c s="92" r="D227">
        <v>641.0</v>
      </c>
      <c t="s" s="94" r="E227">
        <v>6503</v>
      </c>
      <c t="s" s="92" r="F227">
        <v>6504</v>
      </c>
      <c s="52" r="G227">
        <v>1.0</v>
      </c>
    </row>
    <row r="228">
      <c s="128" r="A228"/>
      <c t="s" s="92" r="B228">
        <v>6505</v>
      </c>
      <c t="s" s="102" r="C228">
        <v>6506</v>
      </c>
      <c s="92" r="D228">
        <v>574.0</v>
      </c>
      <c t="s" s="94" r="E228">
        <v>6507</v>
      </c>
      <c t="s" s="92" r="F228">
        <v>6508</v>
      </c>
      <c s="52" r="G228">
        <v>1.0</v>
      </c>
    </row>
    <row r="229" hidden="1">
      <c s="128" r="A229"/>
      <c t="s" s="92" r="B229">
        <v>6509</v>
      </c>
      <c t="s" s="99" r="C229">
        <v>6510</v>
      </c>
      <c s="92" r="D229">
        <v>2097.0</v>
      </c>
      <c t="s" s="94" r="E229">
        <v>6511</v>
      </c>
      <c t="s" s="92" r="F229">
        <v>6512</v>
      </c>
      <c s="52" r="G229">
        <v>1.0</v>
      </c>
    </row>
    <row r="230" hidden="1">
      <c s="128" r="A230"/>
      <c t="s" s="92" r="B230">
        <v>6513</v>
      </c>
      <c t="s" s="98" r="C230">
        <v>6514</v>
      </c>
      <c s="92" r="D230">
        <v>3467.0</v>
      </c>
      <c t="s" s="94" r="E230">
        <v>6515</v>
      </c>
      <c t="s" s="104" r="F230">
        <v>6516</v>
      </c>
      <c s="52" r="G230">
        <v>1.0</v>
      </c>
    </row>
    <row r="231" hidden="1">
      <c s="128" r="A231"/>
      <c t="s" s="92" r="B231">
        <v>6517</v>
      </c>
      <c t="s" s="101" r="C231">
        <v>6518</v>
      </c>
      <c s="92" r="D231">
        <v>2252.0</v>
      </c>
      <c t="s" s="94" r="E231">
        <v>6519</v>
      </c>
      <c t="s" s="104" r="F231">
        <v>6520</v>
      </c>
      <c s="52" r="G231">
        <v>1.0</v>
      </c>
    </row>
    <row r="232" hidden="1">
      <c s="128" r="A232"/>
      <c t="s" s="92" r="B232">
        <v>6521</v>
      </c>
      <c t="s" s="103" r="C232">
        <v>6522</v>
      </c>
      <c s="92" r="D232">
        <v>1068.0</v>
      </c>
      <c t="s" s="94" r="E232">
        <v>6523</v>
      </c>
      <c t="s" s="92" r="F232">
        <v>6524</v>
      </c>
      <c s="52" r="G232">
        <v>1.0</v>
      </c>
    </row>
    <row r="233" hidden="1">
      <c s="128" r="A233"/>
      <c t="s" s="92" r="B233">
        <v>6525</v>
      </c>
      <c t="s" s="101" r="C233">
        <v>6526</v>
      </c>
      <c s="92" r="D233">
        <v>122.0</v>
      </c>
      <c t="s" s="94" r="E233">
        <v>6527</v>
      </c>
      <c t="s" s="92" r="F233">
        <v>6528</v>
      </c>
      <c s="52" r="G233">
        <v>1.0</v>
      </c>
    </row>
    <row r="234" hidden="1">
      <c s="128" r="A234"/>
      <c t="s" s="92" r="B234">
        <v>6529</v>
      </c>
      <c t="s" s="102" r="C234">
        <v>6530</v>
      </c>
      <c s="92" r="D234">
        <v>556.0</v>
      </c>
      <c t="s" s="94" r="E234">
        <v>6531</v>
      </c>
      <c t="s" s="92" r="F234">
        <v>6532</v>
      </c>
      <c s="52" r="G234">
        <v>1.0</v>
      </c>
    </row>
    <row r="235" hidden="1">
      <c t="s" s="120" r="A235">
        <v>6533</v>
      </c>
      <c t="s" s="107" r="B235">
        <v>6534</v>
      </c>
      <c t="s" s="107" r="C235">
        <v>6535</v>
      </c>
      <c t="s" s="107" r="D235">
        <v>6536</v>
      </c>
      <c t="s" s="107" r="E235">
        <v>6537</v>
      </c>
      <c t="s" s="107" r="F235">
        <v>6538</v>
      </c>
      <c s="52" r="G235"/>
    </row>
    <row r="236" hidden="1">
      <c s="128" r="A236"/>
      <c t="s" s="108" r="B236">
        <v>6539</v>
      </c>
      <c t="s" s="123" r="C236">
        <v>6540</v>
      </c>
      <c s="108" r="D236">
        <v>844.0</v>
      </c>
      <c t="s" s="110" r="E236">
        <v>6541</v>
      </c>
      <c t="s" s="108" r="F236">
        <v>6542</v>
      </c>
      <c s="52" r="G236">
        <v>1.0</v>
      </c>
    </row>
    <row r="237" hidden="1">
      <c s="128" r="A237"/>
      <c t="s" s="112" r="B237">
        <v>6543</v>
      </c>
      <c t="s" s="118" r="C237">
        <v>6544</v>
      </c>
      <c s="112" r="D237">
        <v>6202.0</v>
      </c>
      <c t="s" s="114" r="E237">
        <v>6545</v>
      </c>
      <c t="s" s="129" r="F237">
        <v>6546</v>
      </c>
      <c s="52" r="G237">
        <v>1.0</v>
      </c>
    </row>
    <row r="238" hidden="1">
      <c s="128" r="A238"/>
      <c t="s" s="108" r="B238">
        <v>6547</v>
      </c>
      <c t="s" s="119" r="C238">
        <v>6548</v>
      </c>
      <c s="108" r="D238">
        <v>1203.0</v>
      </c>
      <c t="s" s="110" r="E238">
        <v>6549</v>
      </c>
      <c t="s" s="108" r="F238">
        <v>6550</v>
      </c>
      <c s="52" r="G238">
        <v>1.0</v>
      </c>
    </row>
    <row r="239" hidden="1">
      <c s="128" r="A239"/>
      <c t="s" s="112" r="B239">
        <v>6551</v>
      </c>
      <c t="s" s="131" r="C239">
        <v>6552</v>
      </c>
      <c s="112" r="D239">
        <v>1661.0</v>
      </c>
      <c t="s" s="114" r="E239">
        <v>6553</v>
      </c>
      <c t="s" s="112" r="F239">
        <v>6554</v>
      </c>
      <c s="52" r="G239">
        <v>1.0</v>
      </c>
    </row>
    <row r="240" hidden="1">
      <c t="s" s="120" r="A240">
        <v>6555</v>
      </c>
      <c t="s" s="107" r="B240">
        <v>6556</v>
      </c>
      <c t="s" s="107" r="C240">
        <v>6557</v>
      </c>
      <c t="s" s="107" r="D240">
        <v>6558</v>
      </c>
      <c t="s" s="107" r="E240">
        <v>6559</v>
      </c>
      <c t="s" s="107" r="F240">
        <v>6560</v>
      </c>
      <c s="52" r="G240"/>
    </row>
    <row r="241" hidden="1">
      <c s="128" r="A241"/>
      <c t="s" s="108" r="B241">
        <v>6561</v>
      </c>
      <c t="s" s="123" r="C241">
        <v>6562</v>
      </c>
      <c s="108" r="D241">
        <v>396.0</v>
      </c>
      <c t="s" s="110" r="E241">
        <v>6563</v>
      </c>
      <c t="s" s="108" r="F241">
        <v>6564</v>
      </c>
      <c s="52" r="G241">
        <v>1.0</v>
      </c>
    </row>
    <row r="242" hidden="1">
      <c s="128" r="A242"/>
      <c t="s" s="112" r="B242">
        <v>6565</v>
      </c>
      <c t="s" s="127" r="C242">
        <v>6566</v>
      </c>
      <c s="112" r="D242">
        <v>2294.0</v>
      </c>
      <c t="s" s="114" r="E242">
        <v>6567</v>
      </c>
      <c t="s" s="129" r="F242">
        <v>6568</v>
      </c>
      <c s="52" r="G242">
        <v>1.0</v>
      </c>
    </row>
    <row r="243" hidden="1">
      <c s="128" r="A243"/>
      <c t="s" s="108" r="B243">
        <v>6569</v>
      </c>
      <c t="s" s="119" r="C243">
        <v>6570</v>
      </c>
      <c s="108" r="D243">
        <v>270.0</v>
      </c>
      <c t="s" s="110" r="E243">
        <v>6571</v>
      </c>
      <c t="s" s="108" r="F243">
        <v>6572</v>
      </c>
      <c s="52" r="G243">
        <v>1.0</v>
      </c>
    </row>
    <row r="244" hidden="1">
      <c s="128" r="A244"/>
      <c t="s" s="112" r="B244">
        <v>6573</v>
      </c>
      <c t="s" s="118" r="C244">
        <v>6574</v>
      </c>
      <c s="112" r="D244">
        <v>1273.0</v>
      </c>
      <c t="s" s="114" r="E244">
        <v>6575</v>
      </c>
      <c t="s" s="112" r="F244">
        <v>6576</v>
      </c>
      <c s="52" r="G244">
        <v>1.0</v>
      </c>
    </row>
    <row r="245" hidden="1">
      <c t="s" s="120" r="A245">
        <v>6577</v>
      </c>
      <c t="s" s="107" r="B245">
        <v>6578</v>
      </c>
      <c t="s" s="107" r="C245">
        <v>6579</v>
      </c>
      <c t="s" s="107" r="D245">
        <v>6580</v>
      </c>
      <c t="s" s="107" r="E245">
        <v>6581</v>
      </c>
      <c t="s" s="107" r="F245">
        <v>6582</v>
      </c>
      <c s="52" r="G245"/>
    </row>
    <row r="246" hidden="1">
      <c s="128" r="A246"/>
      <c t="s" s="108" r="B246">
        <v>6583</v>
      </c>
      <c t="s" s="132" r="C246">
        <v>6584</v>
      </c>
      <c s="108" r="D246">
        <v>2397.0</v>
      </c>
      <c t="s" s="110" r="E246">
        <v>6585</v>
      </c>
      <c t="s" s="111" r="F246">
        <v>6586</v>
      </c>
      <c s="52" r="G246">
        <v>1.0</v>
      </c>
    </row>
    <row r="247" hidden="1">
      <c s="128" r="A247"/>
      <c t="s" s="112" r="B247">
        <v>6587</v>
      </c>
      <c t="s" s="118" r="C247">
        <v>6588</v>
      </c>
      <c s="112" r="D247">
        <v>5590.0</v>
      </c>
      <c t="s" s="114" r="E247">
        <v>6589</v>
      </c>
      <c t="s" s="124" r="F247">
        <v>6590</v>
      </c>
      <c s="52" r="G247">
        <v>1.0</v>
      </c>
    </row>
    <row r="248" hidden="1">
      <c s="128" r="A248"/>
      <c t="s" s="108" r="B248">
        <v>6591</v>
      </c>
      <c t="s" s="108" r="C248">
        <v>6592</v>
      </c>
      <c s="108" r="D248">
        <v>1055.0</v>
      </c>
      <c t="s" s="110" r="E248">
        <v>6593</v>
      </c>
      <c t="s" s="108" r="F248">
        <v>6594</v>
      </c>
      <c s="52" r="G248">
        <v>1.0</v>
      </c>
    </row>
    <row r="249" hidden="1">
      <c s="128" r="A249"/>
      <c t="s" s="112" r="B249">
        <v>6595</v>
      </c>
      <c t="s" s="127" r="C249">
        <v>6596</v>
      </c>
      <c s="112" r="D249">
        <v>2720.0</v>
      </c>
      <c t="s" s="114" r="E249">
        <v>6597</v>
      </c>
      <c t="s" s="124" r="F249">
        <v>6598</v>
      </c>
      <c s="52" r="G249">
        <v>1.0</v>
      </c>
    </row>
    <row r="250" hidden="1">
      <c s="128" r="A250"/>
      <c t="s" s="108" r="B250">
        <v>6599</v>
      </c>
      <c t="s" s="119" r="C250">
        <v>6600</v>
      </c>
      <c s="108" r="D250">
        <v>720.0</v>
      </c>
      <c t="s" s="110" r="E250">
        <v>6601</v>
      </c>
      <c t="s" s="108" r="F250">
        <v>6602</v>
      </c>
      <c s="52" r="G250">
        <v>1.0</v>
      </c>
    </row>
    <row r="251" hidden="1">
      <c s="128" r="A251"/>
      <c t="s" s="112" r="B251">
        <v>6603</v>
      </c>
      <c t="s" s="130" r="C251">
        <v>6604</v>
      </c>
      <c s="112" r="D251">
        <v>0.0</v>
      </c>
      <c t="s" s="114" r="E251">
        <v>6605</v>
      </c>
      <c t="s" s="112" r="F251">
        <v>6606</v>
      </c>
      <c s="52" r="G251">
        <v>1.0</v>
      </c>
    </row>
    <row r="252" hidden="1">
      <c s="128" r="A252"/>
      <c t="s" s="108" r="B252">
        <v>6607</v>
      </c>
      <c t="s" s="123" r="C252">
        <v>6608</v>
      </c>
      <c s="108" r="D252">
        <v>670.0</v>
      </c>
      <c t="s" s="110" r="E252">
        <v>6609</v>
      </c>
      <c t="s" s="108" r="F252">
        <v>6610</v>
      </c>
      <c s="52" r="G252">
        <v>1.0</v>
      </c>
    </row>
    <row r="253" hidden="1">
      <c t="s" s="120" r="A253">
        <v>6611</v>
      </c>
      <c t="s" s="87" r="B253">
        <v>6612</v>
      </c>
      <c t="s" s="87" r="C253">
        <v>6613</v>
      </c>
      <c t="s" s="87" r="D253">
        <v>6614</v>
      </c>
      <c t="s" s="87" r="E253">
        <v>6615</v>
      </c>
      <c t="s" s="87" r="F253">
        <v>6616</v>
      </c>
      <c s="52" r="G253"/>
    </row>
    <row r="254" hidden="1">
      <c s="128" r="A254"/>
      <c t="s" s="92" r="B254">
        <v>6617</v>
      </c>
      <c t="s" s="101" r="C254">
        <v>6618</v>
      </c>
      <c s="92" r="D254">
        <v>1634.0</v>
      </c>
      <c t="s" s="94" r="E254">
        <v>6619</v>
      </c>
      <c t="s" s="92" r="F254">
        <v>6620</v>
      </c>
      <c s="52" r="G254">
        <v>1.0</v>
      </c>
    </row>
    <row r="255" hidden="1">
      <c s="128" r="A255"/>
      <c t="s" s="92" r="B255">
        <v>6621</v>
      </c>
      <c t="s" s="103" r="C255">
        <v>6622</v>
      </c>
      <c s="92" r="D255">
        <v>2124.0</v>
      </c>
      <c t="s" s="94" r="E255">
        <v>6623</v>
      </c>
      <c t="s" s="92" r="F255">
        <v>6624</v>
      </c>
      <c s="52" r="G255">
        <v>1.0</v>
      </c>
    </row>
    <row r="256" hidden="1">
      <c s="128" r="A256"/>
      <c t="s" s="92" r="B256">
        <v>6625</v>
      </c>
      <c t="s" s="102" r="C256">
        <v>6626</v>
      </c>
      <c s="92" r="D256">
        <v>606.0</v>
      </c>
      <c t="s" s="94" r="E256">
        <v>6627</v>
      </c>
      <c t="s" s="92" r="F256">
        <v>6628</v>
      </c>
      <c s="52" r="G256">
        <v>1.0</v>
      </c>
    </row>
    <row r="257" hidden="1">
      <c s="128" r="A257"/>
      <c t="s" s="92" r="B257">
        <v>6629</v>
      </c>
      <c t="s" s="99" r="C257">
        <v>6630</v>
      </c>
      <c s="92" r="D257">
        <v>2235.0</v>
      </c>
      <c t="s" s="94" r="E257">
        <v>6631</v>
      </c>
      <c t="s" s="104" r="F257">
        <v>6632</v>
      </c>
      <c s="52" r="G257">
        <v>1.0</v>
      </c>
    </row>
    <row r="258" hidden="1">
      <c s="128" r="A258"/>
      <c t="s" s="92" r="B258">
        <v>6633</v>
      </c>
      <c t="s" s="93" r="C258">
        <v>6634</v>
      </c>
      <c s="92" r="D258">
        <v>270.0</v>
      </c>
      <c t="s" s="94" r="E258">
        <v>6635</v>
      </c>
      <c t="s" s="92" r="F258">
        <v>6636</v>
      </c>
      <c s="52" r="G258">
        <v>1.0</v>
      </c>
    </row>
    <row r="259" hidden="1">
      <c s="128" r="A259"/>
      <c t="s" s="92" r="B259">
        <v>6637</v>
      </c>
      <c t="s" s="98" r="C259">
        <v>6638</v>
      </c>
      <c s="92" r="D259">
        <v>4262.0</v>
      </c>
      <c t="s" s="94" r="E259">
        <v>6639</v>
      </c>
      <c t="s" s="104" r="F259">
        <v>6640</v>
      </c>
      <c s="52" r="G259">
        <v>1.0</v>
      </c>
    </row>
    <row r="260" hidden="1">
      <c t="s" s="120" r="A260">
        <v>6641</v>
      </c>
      <c t="s" s="87" r="B260">
        <v>6642</v>
      </c>
      <c t="s" s="87" r="C260">
        <v>6643</v>
      </c>
      <c t="s" s="87" r="D260">
        <v>6644</v>
      </c>
      <c t="s" s="87" r="E260">
        <v>6645</v>
      </c>
      <c t="s" s="87" r="F260">
        <v>6646</v>
      </c>
      <c s="52" r="G260"/>
    </row>
    <row r="261" hidden="1">
      <c s="128" r="A261"/>
      <c t="s" s="92" r="B261">
        <v>6647</v>
      </c>
      <c t="s" s="101" r="C261">
        <v>6648</v>
      </c>
      <c s="92" r="D261">
        <v>272.0</v>
      </c>
      <c t="s" s="94" r="E261">
        <v>6649</v>
      </c>
      <c t="s" s="92" r="F261">
        <v>6650</v>
      </c>
      <c s="52" r="G261">
        <v>1.0</v>
      </c>
    </row>
    <row r="262" hidden="1">
      <c s="128" r="A262"/>
      <c t="s" s="92" r="B262">
        <v>6651</v>
      </c>
      <c t="s" s="102" r="C262">
        <v>6652</v>
      </c>
      <c s="92" r="D262">
        <v>106.0</v>
      </c>
      <c t="s" s="94" r="E262">
        <v>6653</v>
      </c>
      <c t="s" s="92" r="F262">
        <v>6654</v>
      </c>
      <c s="52" r="G262">
        <v>1.0</v>
      </c>
    </row>
    <row r="263" hidden="1">
      <c s="128" r="A263"/>
      <c t="s" s="92" r="B263">
        <v>6655</v>
      </c>
      <c t="s" s="98" r="C263">
        <v>6656</v>
      </c>
      <c s="92" r="D263">
        <v>1287.0</v>
      </c>
      <c t="s" s="94" r="E263">
        <v>6657</v>
      </c>
      <c t="s" s="100" r="F263">
        <v>6658</v>
      </c>
      <c s="52" r="G263">
        <v>1.0</v>
      </c>
    </row>
    <row r="264" hidden="1">
      <c s="128" r="A264"/>
      <c t="s" s="92" r="B264">
        <v>6659</v>
      </c>
      <c t="s" s="122" r="C264">
        <v>6660</v>
      </c>
      <c s="92" r="D264">
        <v>233.0</v>
      </c>
      <c t="s" s="94" r="E264">
        <v>6661</v>
      </c>
      <c t="s" s="92" r="F264">
        <v>6662</v>
      </c>
      <c s="52" r="G264">
        <v>1.0</v>
      </c>
    </row>
    <row r="265" hidden="1">
      <c t="s" s="120" r="A265">
        <v>6663</v>
      </c>
      <c t="s" s="87" r="B265">
        <v>6664</v>
      </c>
      <c t="s" s="87" r="C265">
        <v>6665</v>
      </c>
      <c t="s" s="87" r="D265">
        <v>6666</v>
      </c>
      <c t="s" s="87" r="E265">
        <v>6667</v>
      </c>
      <c t="s" s="87" r="F265">
        <v>6668</v>
      </c>
      <c s="52" r="G265"/>
    </row>
    <row r="266" hidden="1">
      <c s="128" r="A266"/>
      <c t="s" s="92" r="B266">
        <v>6669</v>
      </c>
      <c t="s" s="103" r="C266">
        <v>6670</v>
      </c>
      <c s="92" r="D266">
        <v>207.0</v>
      </c>
      <c t="s" s="94" r="E266">
        <v>6671</v>
      </c>
      <c t="s" s="92" r="F266">
        <v>6672</v>
      </c>
      <c s="52" r="G266">
        <v>1.0</v>
      </c>
    </row>
    <row r="267" hidden="1">
      <c s="128" r="A267"/>
      <c t="s" s="92" r="B267">
        <v>6673</v>
      </c>
      <c t="s" s="102" r="C267">
        <v>6674</v>
      </c>
      <c s="92" r="D267">
        <v>128.0</v>
      </c>
      <c t="s" s="94" r="E267">
        <v>6675</v>
      </c>
      <c t="s" s="92" r="F267">
        <v>6676</v>
      </c>
      <c s="52" r="G267">
        <v>1.0</v>
      </c>
    </row>
    <row r="268" hidden="1">
      <c s="128" r="A268"/>
      <c t="s" s="92" r="B268">
        <v>6677</v>
      </c>
      <c t="s" s="101" r="C268">
        <v>6678</v>
      </c>
      <c s="92" r="D268">
        <v>1053.0</v>
      </c>
      <c t="s" s="94" r="E268">
        <v>6679</v>
      </c>
      <c t="s" s="104" r="F268">
        <v>6680</v>
      </c>
      <c s="52" r="G268">
        <v>1.0</v>
      </c>
    </row>
    <row r="269" hidden="1">
      <c s="128" r="A269"/>
      <c t="s" s="92" r="B269">
        <v>6681</v>
      </c>
      <c t="s" s="99" r="C269">
        <v>6682</v>
      </c>
      <c s="92" r="D269">
        <v>854.0</v>
      </c>
      <c t="s" s="94" r="E269">
        <v>6683</v>
      </c>
      <c t="s" s="92" r="F269">
        <v>6684</v>
      </c>
      <c s="52" r="G269">
        <v>1.0</v>
      </c>
    </row>
    <row r="270" hidden="1">
      <c s="128" r="A270"/>
      <c t="s" s="92" r="B270">
        <v>6685</v>
      </c>
      <c t="s" s="98" r="C270">
        <v>6686</v>
      </c>
      <c s="92" r="D270">
        <v>1646.0</v>
      </c>
      <c t="s" s="94" r="E270">
        <v>6687</v>
      </c>
      <c t="s" s="104" r="F270">
        <v>6688</v>
      </c>
      <c s="52" r="G270">
        <v>1.0</v>
      </c>
    </row>
    <row r="271" hidden="1">
      <c t="s" s="120" r="A271">
        <v>6689</v>
      </c>
      <c t="s" s="107" r="B271">
        <v>6690</v>
      </c>
      <c t="s" s="107" r="C271">
        <v>6691</v>
      </c>
      <c t="s" s="107" r="D271">
        <v>6692</v>
      </c>
      <c t="s" s="107" r="E271">
        <v>6693</v>
      </c>
      <c t="s" s="107" r="F271">
        <v>6694</v>
      </c>
      <c s="52" r="G271"/>
    </row>
    <row r="272" hidden="1">
      <c s="128" r="A272"/>
      <c t="s" s="108" r="B272">
        <v>6695</v>
      </c>
      <c t="s" s="133" r="C272">
        <v>6696</v>
      </c>
      <c s="108" r="D272">
        <v>189.0</v>
      </c>
      <c t="s" s="110" r="E272">
        <v>6697</v>
      </c>
      <c t="s" s="108" r="F272">
        <v>6698</v>
      </c>
      <c s="52" r="G272">
        <v>1.0</v>
      </c>
    </row>
    <row r="273" hidden="1">
      <c s="128" r="A273"/>
      <c t="s" s="112" r="B273">
        <v>6699</v>
      </c>
      <c t="s" s="118" r="C273">
        <v>6700</v>
      </c>
      <c s="112" r="D273">
        <v>499.0</v>
      </c>
      <c t="s" s="114" r="E273">
        <v>6701</v>
      </c>
      <c t="s" s="112" r="F273">
        <v>6702</v>
      </c>
      <c s="52" r="G273">
        <v>1.0</v>
      </c>
    </row>
    <row r="274" hidden="1">
      <c s="128" r="A274"/>
      <c t="s" s="108" r="B274">
        <v>6703</v>
      </c>
      <c t="s" s="119" r="C274">
        <v>6704</v>
      </c>
      <c s="108" r="D274">
        <v>47.0</v>
      </c>
      <c t="s" s="110" r="E274">
        <v>6705</v>
      </c>
      <c t="s" s="108" r="F274">
        <v>6706</v>
      </c>
      <c s="52" r="G274">
        <v>1.0</v>
      </c>
    </row>
    <row r="275" hidden="1">
      <c s="128" r="A275"/>
      <c t="s" s="112" r="B275">
        <v>6707</v>
      </c>
      <c t="s" s="130" r="C275">
        <v>6708</v>
      </c>
      <c s="112" r="D275">
        <v>818.0</v>
      </c>
      <c t="s" s="114" r="E275">
        <v>6709</v>
      </c>
      <c t="s" s="129" r="F275">
        <v>6710</v>
      </c>
      <c s="52" r="G275">
        <v>1.0</v>
      </c>
    </row>
    <row r="276" hidden="1">
      <c t="s" s="120" r="A276">
        <v>6711</v>
      </c>
      <c t="s" s="87" r="B276">
        <v>6712</v>
      </c>
      <c t="s" s="87" r="C276">
        <v>6713</v>
      </c>
      <c t="s" s="87" r="D276">
        <v>6714</v>
      </c>
      <c t="s" s="87" r="E276">
        <v>6715</v>
      </c>
      <c t="s" s="87" r="F276">
        <v>6716</v>
      </c>
      <c s="52" r="G276"/>
    </row>
    <row r="277" hidden="1">
      <c s="128" r="A277"/>
      <c t="s" s="92" r="B277">
        <v>6717</v>
      </c>
      <c t="s" s="101" r="C277">
        <v>6718</v>
      </c>
      <c s="92" r="D277">
        <v>114.0</v>
      </c>
      <c t="s" s="94" r="E277">
        <v>6719</v>
      </c>
      <c t="s" s="92" r="F277">
        <v>6720</v>
      </c>
      <c s="52" r="G277">
        <v>1.0</v>
      </c>
    </row>
    <row r="278" hidden="1">
      <c s="128" r="A278"/>
      <c t="s" s="92" r="B278">
        <v>6721</v>
      </c>
      <c t="s" s="103" r="C278">
        <v>6722</v>
      </c>
      <c s="92" r="D278">
        <v>1131.0</v>
      </c>
      <c t="s" s="94" r="E278">
        <v>6723</v>
      </c>
      <c t="s" s="92" r="F278">
        <v>6724</v>
      </c>
      <c s="52" r="G278">
        <v>1.0</v>
      </c>
    </row>
    <row r="279" hidden="1">
      <c s="128" r="A279"/>
      <c t="s" s="92" r="B279">
        <v>6725</v>
      </c>
      <c t="s" s="99" r="C279">
        <v>6726</v>
      </c>
      <c s="92" r="D279">
        <v>1630.0</v>
      </c>
      <c t="s" s="94" r="E279">
        <v>6727</v>
      </c>
      <c t="s" s="104" r="F279">
        <v>6728</v>
      </c>
      <c s="52" r="G279">
        <v>1.0</v>
      </c>
    </row>
    <row r="280" hidden="1">
      <c s="128" r="A280"/>
      <c t="s" s="92" r="B280">
        <v>6729</v>
      </c>
      <c t="s" s="98" r="C280">
        <v>6730</v>
      </c>
      <c s="92" r="D280">
        <v>3035.0</v>
      </c>
      <c t="s" s="94" r="E280">
        <v>6731</v>
      </c>
      <c t="s" s="104" r="F280">
        <v>6732</v>
      </c>
      <c s="52" r="G280">
        <v>1.0</v>
      </c>
    </row>
    <row r="281" hidden="1">
      <c s="128" r="A281"/>
      <c t="s" s="92" r="B281">
        <v>6733</v>
      </c>
      <c t="s" s="102" r="C281">
        <v>6734</v>
      </c>
      <c s="92" r="D281">
        <v>399.0</v>
      </c>
      <c t="s" s="94" r="E281">
        <v>6735</v>
      </c>
      <c t="s" s="92" r="F281">
        <v>6736</v>
      </c>
      <c s="52" r="G281">
        <v>1.0</v>
      </c>
    </row>
    <row r="282" hidden="1">
      <c s="128" r="A282"/>
      <c t="s" s="92" r="B282">
        <v>6737</v>
      </c>
      <c t="s" s="101" r="C282">
        <v>6738</v>
      </c>
      <c s="92" r="D282">
        <v>201.0</v>
      </c>
      <c t="s" s="94" r="E282">
        <v>6739</v>
      </c>
      <c t="s" s="92" r="F282">
        <v>6740</v>
      </c>
      <c s="52" r="G282">
        <v>1.0</v>
      </c>
    </row>
    <row r="283" hidden="1">
      <c t="s" s="120" r="A283">
        <v>6741</v>
      </c>
      <c t="s" s="107" r="B283">
        <v>6742</v>
      </c>
      <c t="s" s="107" r="C283">
        <v>6743</v>
      </c>
      <c t="s" s="107" r="D283">
        <v>6744</v>
      </c>
      <c t="s" s="107" r="E283">
        <v>6745</v>
      </c>
      <c t="s" s="107" r="F283">
        <v>6746</v>
      </c>
      <c s="52" r="G283"/>
    </row>
    <row r="284" hidden="1">
      <c s="128" r="A284"/>
      <c t="s" s="108" r="B284">
        <v>6747</v>
      </c>
      <c t="s" s="123" r="C284">
        <v>6748</v>
      </c>
      <c s="108" r="D284">
        <v>520.0</v>
      </c>
      <c t="s" s="110" r="E284">
        <v>6749</v>
      </c>
      <c t="s" s="108" r="F284">
        <v>6750</v>
      </c>
      <c s="52" r="G284">
        <v>1.0</v>
      </c>
    </row>
    <row r="285" hidden="1">
      <c s="128" r="A285"/>
      <c t="s" s="112" r="B285">
        <v>6751</v>
      </c>
      <c t="s" s="118" r="C285">
        <v>6752</v>
      </c>
      <c s="112" r="D285">
        <v>5830.0</v>
      </c>
      <c t="s" s="114" r="E285">
        <v>6753</v>
      </c>
      <c t="s" s="129" r="F285">
        <v>6754</v>
      </c>
      <c s="52" r="G285">
        <v>1.0</v>
      </c>
    </row>
    <row r="286" hidden="1">
      <c s="128" r="A286"/>
      <c t="s" s="108" r="B286">
        <v>6755</v>
      </c>
      <c t="s" s="119" r="C286">
        <v>6756</v>
      </c>
      <c s="108" r="D286">
        <v>784.0</v>
      </c>
      <c t="s" s="110" r="E286">
        <v>6757</v>
      </c>
      <c t="s" s="108" r="F286">
        <v>6758</v>
      </c>
      <c s="52" r="G286">
        <v>1.0</v>
      </c>
    </row>
    <row r="287" hidden="1">
      <c s="128" r="A287"/>
      <c t="s" s="112" r="B287">
        <v>6759</v>
      </c>
      <c t="s" s="127" r="C287">
        <v>6760</v>
      </c>
      <c s="112" r="D287">
        <v>3247.0</v>
      </c>
      <c t="s" s="114" r="E287">
        <v>6761</v>
      </c>
      <c t="s" s="112" r="F287">
        <v>6762</v>
      </c>
      <c s="52" r="G287">
        <v>1.0</v>
      </c>
    </row>
    <row r="288" hidden="1">
      <c t="s" s="120" r="A288">
        <v>6763</v>
      </c>
      <c t="s" s="107" r="B288">
        <v>6764</v>
      </c>
      <c t="s" s="107" r="C288">
        <v>6765</v>
      </c>
      <c t="s" s="107" r="D288">
        <v>6766</v>
      </c>
      <c t="s" s="107" r="E288">
        <v>6767</v>
      </c>
      <c t="s" s="107" r="F288">
        <v>6768</v>
      </c>
      <c s="52" r="G288"/>
    </row>
    <row r="289" hidden="1">
      <c s="128" r="A289"/>
      <c t="s" s="108" r="B289">
        <v>6769</v>
      </c>
      <c t="s" s="125" r="C289">
        <v>6770</v>
      </c>
      <c s="108" r="D289">
        <v>2823.0</v>
      </c>
      <c t="s" s="110" r="E289">
        <v>6771</v>
      </c>
      <c t="s" s="111" r="F289">
        <v>6772</v>
      </c>
      <c s="52" r="G289">
        <v>1.0</v>
      </c>
    </row>
    <row r="290" hidden="1">
      <c s="128" r="A290"/>
      <c t="s" s="112" r="B290">
        <v>6773</v>
      </c>
      <c t="s" s="130" r="C290">
        <v>6774</v>
      </c>
      <c s="112" r="D290">
        <v>1957.0</v>
      </c>
      <c t="s" s="114" r="E290">
        <v>6775</v>
      </c>
      <c t="s" s="124" r="F290">
        <v>6776</v>
      </c>
      <c s="52" r="G290">
        <v>1.0</v>
      </c>
    </row>
    <row r="291" hidden="1">
      <c s="128" r="A291"/>
      <c t="s" s="108" r="B291">
        <v>6777</v>
      </c>
      <c t="s" s="109" r="C291">
        <v>6778</v>
      </c>
      <c s="108" r="D291">
        <v>3551.0</v>
      </c>
      <c t="s" s="110" r="E291">
        <v>6779</v>
      </c>
      <c t="s" s="111" r="F291">
        <v>6780</v>
      </c>
      <c s="52" r="G291">
        <v>1.0</v>
      </c>
    </row>
    <row r="292" hidden="1">
      <c s="128" r="A292"/>
      <c t="s" s="112" r="B292">
        <v>6781</v>
      </c>
      <c t="s" s="116" r="C292">
        <v>6782</v>
      </c>
      <c s="112" r="D292">
        <v>503.0</v>
      </c>
      <c t="s" s="114" r="E292">
        <v>6783</v>
      </c>
      <c t="s" s="112" r="F292">
        <v>6784</v>
      </c>
      <c s="52" r="G292">
        <v>1.0</v>
      </c>
    </row>
    <row r="293" hidden="1">
      <c s="128" r="A293"/>
      <c t="s" s="108" r="B293">
        <v>6785</v>
      </c>
      <c t="s" s="123" r="C293">
        <v>6786</v>
      </c>
      <c s="108" r="D293">
        <v>556.0</v>
      </c>
      <c t="s" s="110" r="E293">
        <v>6787</v>
      </c>
      <c t="s" s="108" r="F293">
        <v>6788</v>
      </c>
      <c s="52" r="G293">
        <v>1.0</v>
      </c>
    </row>
    <row r="294" hidden="1">
      <c t="s" s="120" r="A294">
        <v>6789</v>
      </c>
      <c t="s" s="87" r="B294">
        <v>6790</v>
      </c>
      <c t="s" s="87" r="C294">
        <v>6791</v>
      </c>
      <c t="s" s="87" r="D294">
        <v>6792</v>
      </c>
      <c t="s" s="87" r="E294">
        <v>6793</v>
      </c>
      <c t="s" s="87" r="F294">
        <v>6794</v>
      </c>
      <c s="52" r="G294"/>
    </row>
    <row r="295" hidden="1">
      <c s="128" r="A295"/>
      <c t="s" s="92" r="B295">
        <v>6795</v>
      </c>
      <c t="s" s="99" r="C295">
        <v>6796</v>
      </c>
      <c s="92" r="D295">
        <v>1275.0</v>
      </c>
      <c t="s" s="94" r="E295">
        <v>6797</v>
      </c>
      <c t="s" s="104" r="F295">
        <v>6798</v>
      </c>
      <c s="52" r="G295">
        <v>1.0</v>
      </c>
    </row>
    <row r="296" hidden="1">
      <c s="128" r="A296"/>
      <c t="s" s="92" r="B296">
        <v>6799</v>
      </c>
      <c t="s" s="98" r="C296">
        <v>6800</v>
      </c>
      <c s="92" r="D296">
        <v>1013.0</v>
      </c>
      <c t="s" s="94" r="E296">
        <v>6801</v>
      </c>
      <c t="s" s="104" r="F296">
        <v>6802</v>
      </c>
      <c s="52" r="G296">
        <v>1.0</v>
      </c>
    </row>
    <row r="297" hidden="1">
      <c s="128" r="A297"/>
      <c t="s" s="92" r="B297">
        <v>6803</v>
      </c>
      <c t="s" s="102" r="C297">
        <v>6804</v>
      </c>
      <c s="92" r="D297">
        <v>196.0</v>
      </c>
      <c t="s" s="94" r="E297">
        <v>6805</v>
      </c>
      <c t="s" s="92" r="F297">
        <v>6806</v>
      </c>
      <c s="52" r="G297">
        <v>1.0</v>
      </c>
    </row>
    <row r="298" hidden="1">
      <c s="128" r="A298"/>
      <c t="s" s="92" r="B298">
        <v>6807</v>
      </c>
      <c t="s" s="101" r="C298">
        <v>6808</v>
      </c>
      <c s="92" r="D298">
        <v>536.0</v>
      </c>
      <c t="s" s="94" r="E298">
        <v>6809</v>
      </c>
      <c t="s" s="92" r="F298">
        <v>6810</v>
      </c>
      <c s="52" r="G298">
        <v>1.0</v>
      </c>
    </row>
    <row r="299" hidden="1">
      <c t="s" s="120" r="A299">
        <v>6811</v>
      </c>
      <c t="s" s="107" r="B299">
        <v>6812</v>
      </c>
      <c t="s" s="107" r="C299">
        <v>6813</v>
      </c>
      <c t="s" s="107" r="D299">
        <v>6814</v>
      </c>
      <c t="s" s="107" r="E299">
        <v>6815</v>
      </c>
      <c t="s" s="107" r="F299">
        <v>6816</v>
      </c>
      <c s="52" r="G299"/>
    </row>
    <row r="300" hidden="1">
      <c s="128" r="A300"/>
      <c t="s" s="108" r="B300">
        <v>6817</v>
      </c>
      <c t="s" s="108" r="C300">
        <v>6818</v>
      </c>
      <c s="108" r="D300">
        <v>1460.0</v>
      </c>
      <c t="s" s="110" r="E300">
        <v>6819</v>
      </c>
      <c t="s" s="111" r="F300">
        <v>6820</v>
      </c>
      <c s="52" r="G300">
        <v>1.0</v>
      </c>
    </row>
    <row r="301">
      <c s="128" r="A301"/>
      <c t="s" s="112" r="B301">
        <v>6821</v>
      </c>
      <c t="s" s="116" r="C301">
        <v>6822</v>
      </c>
      <c s="112" r="D301">
        <v>1896.0</v>
      </c>
      <c t="s" s="114" r="E301">
        <v>6823</v>
      </c>
      <c t="s" s="124" r="F301">
        <v>6824</v>
      </c>
      <c s="52" r="G301">
        <v>1.0</v>
      </c>
    </row>
    <row r="302" hidden="1">
      <c s="128" r="A302"/>
      <c t="s" s="108" r="B302">
        <v>6825</v>
      </c>
      <c t="s" s="123" r="C302">
        <v>6826</v>
      </c>
      <c s="108" r="D302">
        <v>556.0</v>
      </c>
      <c t="s" s="110" r="E302">
        <v>6827</v>
      </c>
      <c t="s" s="108" r="F302">
        <v>6828</v>
      </c>
      <c s="52" r="G302">
        <v>1.0</v>
      </c>
    </row>
    <row r="303" hidden="1">
      <c s="128" r="A303"/>
      <c t="s" s="112" r="B303">
        <v>6829</v>
      </c>
      <c t="s" s="118" r="C303">
        <v>6830</v>
      </c>
      <c s="112" r="D303">
        <v>3611.0</v>
      </c>
      <c t="s" s="114" r="E303">
        <v>6831</v>
      </c>
      <c t="s" s="124" r="F303">
        <v>6832</v>
      </c>
      <c s="52" r="G303">
        <v>1.0</v>
      </c>
    </row>
    <row r="304" hidden="1">
      <c s="128" r="A304"/>
      <c t="s" s="108" r="B304">
        <v>6833</v>
      </c>
      <c t="s" s="119" r="C304">
        <v>6834</v>
      </c>
      <c s="108" r="D304">
        <v>541.0</v>
      </c>
      <c t="s" s="110" r="E304">
        <v>6835</v>
      </c>
      <c t="s" s="108" r="F304">
        <v>6836</v>
      </c>
      <c s="52" r="G304">
        <v>1.0</v>
      </c>
    </row>
    <row r="305" hidden="1">
      <c s="128" r="A305"/>
      <c t="s" s="112" r="B305">
        <v>6837</v>
      </c>
      <c t="s" s="113" r="C305">
        <v>6838</v>
      </c>
      <c s="112" r="D305">
        <v>517.0</v>
      </c>
      <c t="s" s="114" r="E305">
        <v>6839</v>
      </c>
      <c t="s" s="112" r="F305">
        <v>6840</v>
      </c>
      <c s="52" r="G305">
        <v>1.0</v>
      </c>
    </row>
    <row r="306" hidden="1">
      <c t="s" s="120" r="A306">
        <v>6841</v>
      </c>
      <c t="s" s="87" r="B306">
        <v>6842</v>
      </c>
      <c t="s" s="87" r="C306">
        <v>6843</v>
      </c>
      <c t="s" s="87" r="D306">
        <v>6844</v>
      </c>
      <c t="s" s="87" r="E306">
        <v>6845</v>
      </c>
      <c t="s" s="87" r="F306">
        <v>6846</v>
      </c>
      <c s="52" r="G306"/>
    </row>
    <row r="307" hidden="1">
      <c s="128" r="A307"/>
      <c t="s" s="92" r="B307">
        <v>6847</v>
      </c>
      <c t="s" s="101" r="C307">
        <v>6848</v>
      </c>
      <c s="92" r="D307">
        <v>882.0</v>
      </c>
      <c t="s" s="94" r="E307">
        <v>6849</v>
      </c>
      <c t="s" s="92" r="F307">
        <v>6850</v>
      </c>
      <c s="52" r="G307">
        <v>1.0</v>
      </c>
    </row>
    <row r="308" hidden="1">
      <c s="128" r="A308"/>
      <c t="s" s="92" r="B308">
        <v>6851</v>
      </c>
      <c t="s" s="102" r="C308">
        <v>6852</v>
      </c>
      <c s="92" r="D308">
        <v>188.0</v>
      </c>
      <c t="s" s="94" r="E308">
        <v>6853</v>
      </c>
      <c t="s" s="92" r="F308">
        <v>6854</v>
      </c>
      <c s="52" r="G308">
        <v>1.0</v>
      </c>
    </row>
    <row r="309" hidden="1">
      <c s="128" r="A309"/>
      <c t="s" s="92" r="B309">
        <v>6855</v>
      </c>
      <c t="s" s="103" r="C309">
        <v>6856</v>
      </c>
      <c s="92" r="D309">
        <v>247.0</v>
      </c>
      <c t="s" s="94" r="E309">
        <v>6857</v>
      </c>
      <c t="s" s="92" r="F309">
        <v>6858</v>
      </c>
      <c s="52" r="G309">
        <v>1.0</v>
      </c>
    </row>
    <row r="310" hidden="1">
      <c s="128" r="A310"/>
      <c t="s" s="92" r="B310">
        <v>6859</v>
      </c>
      <c t="s" s="98" r="C310">
        <v>6860</v>
      </c>
      <c s="92" r="D310">
        <v>2320.0</v>
      </c>
      <c t="s" s="94" r="E310">
        <v>6861</v>
      </c>
      <c t="s" s="100" r="F310">
        <v>6862</v>
      </c>
      <c s="52" r="G310">
        <v>1.0</v>
      </c>
    </row>
    <row r="311" hidden="1">
      <c s="128" r="A311"/>
      <c t="s" s="92" r="B311">
        <v>6863</v>
      </c>
      <c t="s" s="93" r="C311">
        <v>6864</v>
      </c>
      <c s="92" r="D311">
        <v>981.0</v>
      </c>
      <c t="s" s="94" r="E311">
        <v>6865</v>
      </c>
      <c t="s" s="92" r="F311">
        <v>6866</v>
      </c>
      <c s="52" r="G311">
        <v>1.0</v>
      </c>
    </row>
    <row r="312" hidden="1">
      <c t="s" s="120" r="A312">
        <v>6867</v>
      </c>
      <c t="s" s="87" r="B312">
        <v>6868</v>
      </c>
      <c t="s" s="87" r="C312">
        <v>6869</v>
      </c>
      <c t="s" s="87" r="D312">
        <v>6870</v>
      </c>
      <c t="s" s="87" r="E312">
        <v>6871</v>
      </c>
      <c t="s" s="87" r="F312">
        <v>6872</v>
      </c>
      <c s="52" r="G312"/>
    </row>
    <row r="313" hidden="1">
      <c s="128" r="A313"/>
      <c t="s" s="92" r="B313">
        <v>6873</v>
      </c>
      <c t="s" s="103" r="C313">
        <v>6874</v>
      </c>
      <c s="92" r="D313">
        <v>211.0</v>
      </c>
      <c t="s" s="94" r="E313">
        <v>6875</v>
      </c>
      <c t="s" s="92" r="F313">
        <v>6876</v>
      </c>
      <c s="52" r="G313">
        <v>1.0</v>
      </c>
    </row>
    <row r="314" hidden="1">
      <c s="128" r="A314"/>
      <c t="s" s="92" r="B314">
        <v>6877</v>
      </c>
      <c t="s" s="99" r="C314">
        <v>6878</v>
      </c>
      <c s="92" r="D314">
        <v>926.0</v>
      </c>
      <c t="s" s="94" r="E314">
        <v>6879</v>
      </c>
      <c t="s" s="104" r="F314">
        <v>6880</v>
      </c>
      <c s="52" r="G314">
        <v>1.0</v>
      </c>
    </row>
    <row r="315" hidden="1">
      <c s="128" r="A315"/>
      <c t="s" s="92" r="B315">
        <v>6881</v>
      </c>
      <c t="s" s="102" r="C315">
        <v>6882</v>
      </c>
      <c s="92" r="D315">
        <v>322.0</v>
      </c>
      <c t="s" s="94" r="E315">
        <v>6883</v>
      </c>
      <c t="s" s="92" r="F315">
        <v>6884</v>
      </c>
      <c s="52" r="G315">
        <v>1.0</v>
      </c>
    </row>
    <row r="316" hidden="1">
      <c s="128" r="A316"/>
      <c t="s" s="92" r="B316">
        <v>6885</v>
      </c>
      <c t="s" s="101" r="C316">
        <v>6886</v>
      </c>
      <c s="92" r="D316">
        <v>572.0</v>
      </c>
      <c t="s" s="94" r="E316">
        <v>6887</v>
      </c>
      <c t="s" s="92" r="F316">
        <v>6888</v>
      </c>
      <c s="52" r="G316">
        <v>1.0</v>
      </c>
    </row>
    <row r="317" hidden="1">
      <c s="128" r="A317"/>
      <c t="s" s="92" r="B317">
        <v>6889</v>
      </c>
      <c t="s" s="98" r="C317">
        <v>6890</v>
      </c>
      <c s="92" r="D317">
        <v>1647.0</v>
      </c>
      <c t="s" s="94" r="E317">
        <v>6891</v>
      </c>
      <c t="s" s="104" r="F317">
        <v>6892</v>
      </c>
      <c s="52" r="G317">
        <v>1.0</v>
      </c>
    </row>
    <row r="318" hidden="1">
      <c t="s" s="120" r="A318">
        <v>6893</v>
      </c>
      <c t="s" s="87" r="B318">
        <v>6894</v>
      </c>
      <c t="s" s="87" r="C318">
        <v>6895</v>
      </c>
      <c t="s" s="87" r="D318">
        <v>6896</v>
      </c>
      <c t="s" s="87" r="E318">
        <v>6897</v>
      </c>
      <c t="s" s="87" r="F318">
        <v>6898</v>
      </c>
      <c s="52" r="G318"/>
    </row>
    <row r="319" hidden="1">
      <c s="128" r="A319"/>
      <c t="s" s="92" r="B319">
        <v>6899</v>
      </c>
      <c t="s" s="99" r="C319">
        <v>6900</v>
      </c>
      <c s="92" r="D319">
        <v>697.0</v>
      </c>
      <c t="s" s="94" r="E319">
        <v>6901</v>
      </c>
      <c t="s" s="104" r="F319">
        <v>6902</v>
      </c>
      <c s="52" r="G319">
        <v>1.0</v>
      </c>
    </row>
    <row r="320" hidden="1">
      <c s="128" r="A320"/>
      <c t="s" s="92" r="B320">
        <v>6903</v>
      </c>
      <c t="s" s="98" r="C320">
        <v>6904</v>
      </c>
      <c s="92" r="D320">
        <v>665.0</v>
      </c>
      <c t="s" s="94" r="E320">
        <v>6905</v>
      </c>
      <c t="s" s="92" r="F320">
        <v>6906</v>
      </c>
      <c s="52" r="G320">
        <v>1.0</v>
      </c>
    </row>
    <row r="321" hidden="1">
      <c s="128" r="A321"/>
      <c t="s" s="92" r="B321">
        <v>6907</v>
      </c>
      <c t="s" s="102" r="C321">
        <v>6908</v>
      </c>
      <c s="92" r="D321">
        <v>1381.0</v>
      </c>
      <c t="s" s="94" r="E321">
        <v>6909</v>
      </c>
      <c t="s" s="104" r="F321">
        <v>6910</v>
      </c>
      <c s="52" r="G321">
        <v>1.0</v>
      </c>
    </row>
    <row r="322" hidden="1">
      <c s="128" r="A322"/>
      <c t="s" s="92" r="B322">
        <v>6911</v>
      </c>
      <c t="s" s="101" r="C322">
        <v>6912</v>
      </c>
      <c s="92" r="D322">
        <v>498.0</v>
      </c>
      <c t="s" s="94" r="E322">
        <v>6913</v>
      </c>
      <c t="s" s="92" r="F322">
        <v>6914</v>
      </c>
      <c s="52" r="G322">
        <v>1.0</v>
      </c>
    </row>
    <row r="323" hidden="1">
      <c t="s" s="120" r="A323">
        <v>6915</v>
      </c>
      <c t="s" s="107" r="B323">
        <v>6916</v>
      </c>
      <c t="s" s="107" r="C323">
        <v>6917</v>
      </c>
      <c t="s" s="107" r="D323">
        <v>6918</v>
      </c>
      <c t="s" s="107" r="E323">
        <v>6919</v>
      </c>
      <c t="s" s="107" r="F323">
        <v>6920</v>
      </c>
      <c s="52" r="G323"/>
    </row>
    <row r="324" hidden="1">
      <c s="128" r="A324"/>
      <c t="s" s="108" r="B324">
        <v>6921</v>
      </c>
      <c t="s" s="115" r="C324">
        <v>6922</v>
      </c>
      <c s="108" r="D324">
        <v>8876.0</v>
      </c>
      <c t="s" s="110" r="E324">
        <v>6923</v>
      </c>
      <c t="s" s="111" r="F324">
        <v>6924</v>
      </c>
      <c s="52" r="G324">
        <v>1.0</v>
      </c>
    </row>
    <row r="325" hidden="1">
      <c s="128" r="A325"/>
      <c t="s" s="112" r="B325">
        <v>6925</v>
      </c>
      <c t="s" s="118" r="C325">
        <v>6926</v>
      </c>
      <c s="112" r="D325">
        <v>10584.0</v>
      </c>
      <c t="s" s="114" r="E325">
        <v>6927</v>
      </c>
      <c t="s" s="124" r="F325">
        <v>6928</v>
      </c>
      <c s="52" r="G325">
        <v>1.0</v>
      </c>
    </row>
    <row r="326" hidden="1">
      <c s="128" r="A326"/>
      <c t="s" s="108" r="B326">
        <v>6929</v>
      </c>
      <c t="s" s="132" r="C326">
        <v>6930</v>
      </c>
      <c s="108" r="D326">
        <v>3323.0</v>
      </c>
      <c t="s" s="110" r="E326">
        <v>6931</v>
      </c>
      <c t="s" s="108" r="F326">
        <v>6932</v>
      </c>
      <c s="52" r="G326">
        <v>1.0</v>
      </c>
    </row>
    <row r="327" hidden="1">
      <c s="128" r="A327"/>
      <c t="s" s="112" r="B327">
        <v>6933</v>
      </c>
      <c t="s" s="116" r="C327">
        <v>6934</v>
      </c>
      <c s="112" r="D327">
        <v>1307.0</v>
      </c>
      <c t="s" s="114" r="E327">
        <v>6935</v>
      </c>
      <c t="s" s="112" r="F327">
        <v>6936</v>
      </c>
      <c s="52" r="G327">
        <v>1.0</v>
      </c>
    </row>
    <row r="328" hidden="1">
      <c t="s" s="120" r="A328">
        <v>6937</v>
      </c>
      <c t="s" s="107" r="B328">
        <v>6938</v>
      </c>
      <c t="s" s="107" r="C328">
        <v>6939</v>
      </c>
      <c t="s" s="107" r="D328">
        <v>6940</v>
      </c>
      <c t="s" s="107" r="E328">
        <v>6941</v>
      </c>
      <c t="s" s="107" r="F328">
        <v>6942</v>
      </c>
      <c s="52" r="G328"/>
    </row>
    <row r="329" hidden="1">
      <c s="128" r="A329"/>
      <c t="s" s="108" r="B329">
        <v>6943</v>
      </c>
      <c t="s" s="123" r="C329">
        <v>6944</v>
      </c>
      <c s="108" r="D329">
        <v>781.0</v>
      </c>
      <c t="s" s="110" r="E329">
        <v>6945</v>
      </c>
      <c t="s" s="108" r="F329">
        <v>6946</v>
      </c>
      <c s="52" r="G329">
        <v>1.0</v>
      </c>
    </row>
    <row r="330" hidden="1">
      <c s="128" r="A330"/>
      <c t="s" s="112" r="B330">
        <v>6947</v>
      </c>
      <c t="s" s="116" r="C330">
        <v>6948</v>
      </c>
      <c s="112" r="D330">
        <v>863.0</v>
      </c>
      <c t="s" s="114" r="E330">
        <v>6949</v>
      </c>
      <c t="s" s="112" r="F330">
        <v>6950</v>
      </c>
      <c s="52" r="G330">
        <v>1.0</v>
      </c>
    </row>
    <row r="331" hidden="1">
      <c s="128" r="A331"/>
      <c t="s" s="108" r="B331">
        <v>6951</v>
      </c>
      <c t="s" s="109" r="C331">
        <v>6952</v>
      </c>
      <c s="108" r="D331">
        <v>4162.0</v>
      </c>
      <c t="s" s="110" r="E331">
        <v>6953</v>
      </c>
      <c t="s" s="111" r="F331">
        <v>6954</v>
      </c>
      <c s="52" r="G331">
        <v>1.0</v>
      </c>
    </row>
    <row r="332" hidden="1">
      <c s="128" r="A332"/>
      <c t="s" s="112" r="B332">
        <v>6955</v>
      </c>
      <c t="s" s="130" r="C332">
        <v>6956</v>
      </c>
      <c s="112" r="D332">
        <v>3318.0</v>
      </c>
      <c t="s" s="114" r="E332">
        <v>6957</v>
      </c>
      <c t="s" s="124" r="F332">
        <v>6958</v>
      </c>
      <c s="52" r="G332">
        <v>1.0</v>
      </c>
    </row>
    <row r="333" hidden="1">
      <c t="s" s="120" r="A333">
        <v>6959</v>
      </c>
      <c t="s" s="87" r="B333">
        <v>6960</v>
      </c>
      <c t="s" s="87" r="C333">
        <v>6961</v>
      </c>
      <c t="s" s="87" r="D333">
        <v>6962</v>
      </c>
      <c t="s" s="87" r="E333">
        <v>6963</v>
      </c>
      <c t="s" s="87" r="F333">
        <v>6964</v>
      </c>
      <c s="52" r="G333"/>
    </row>
    <row r="334">
      <c s="128" r="A334"/>
      <c t="s" s="92" r="B334">
        <v>6965</v>
      </c>
      <c t="s" s="102" r="C334">
        <v>6966</v>
      </c>
      <c s="92" r="D334">
        <v>249.0</v>
      </c>
      <c t="s" s="94" r="E334">
        <v>6967</v>
      </c>
      <c t="s" s="92" r="F334">
        <v>6968</v>
      </c>
      <c s="52" r="G334">
        <v>1.0</v>
      </c>
    </row>
    <row r="335" hidden="1">
      <c s="128" r="A335"/>
      <c t="s" s="92" r="B335">
        <v>6969</v>
      </c>
      <c t="s" s="101" r="C335">
        <v>6970</v>
      </c>
      <c s="92" r="D335">
        <v>38.0</v>
      </c>
      <c t="s" s="94" r="E335">
        <v>6971</v>
      </c>
      <c t="s" s="92" r="F335">
        <v>6972</v>
      </c>
      <c s="52" r="G335">
        <v>1.0</v>
      </c>
    </row>
    <row r="336" hidden="1">
      <c s="128" r="A336"/>
      <c t="s" s="92" r="B336">
        <v>6973</v>
      </c>
      <c t="s" s="101" r="C336">
        <v>6974</v>
      </c>
      <c s="92" r="D336">
        <v>164.0</v>
      </c>
      <c t="s" s="94" r="E336">
        <v>6975</v>
      </c>
      <c t="s" s="92" r="F336">
        <v>6976</v>
      </c>
      <c s="52" r="G336">
        <v>1.0</v>
      </c>
    </row>
    <row r="337" hidden="1">
      <c s="128" r="A337"/>
      <c t="s" s="92" r="B337">
        <v>6977</v>
      </c>
      <c t="s" s="99" r="C337">
        <v>6978</v>
      </c>
      <c s="92" r="D337">
        <v>229.0</v>
      </c>
      <c t="s" s="94" r="E337">
        <v>6979</v>
      </c>
      <c t="s" s="92" r="F337">
        <v>6980</v>
      </c>
      <c s="52" r="G337">
        <v>1.0</v>
      </c>
    </row>
    <row r="338" hidden="1">
      <c s="128" r="A338"/>
      <c t="s" s="92" r="B338">
        <v>6981</v>
      </c>
      <c t="s" s="93" r="C338">
        <v>6982</v>
      </c>
      <c s="92" r="D338">
        <v>113.0</v>
      </c>
      <c t="s" s="94" r="E338">
        <v>6983</v>
      </c>
      <c t="s" s="92" r="F338">
        <v>6984</v>
      </c>
      <c s="52" r="G338">
        <v>1.0</v>
      </c>
    </row>
    <row r="339" hidden="1">
      <c s="128" r="A339"/>
      <c t="s" s="92" r="B339">
        <v>6985</v>
      </c>
      <c t="s" s="98" r="C339">
        <v>6986</v>
      </c>
      <c s="92" r="D339">
        <v>1021.0</v>
      </c>
      <c t="s" s="94" r="E339">
        <v>6987</v>
      </c>
      <c t="s" s="100" r="F339">
        <v>6988</v>
      </c>
      <c s="52" r="G339">
        <v>1.0</v>
      </c>
    </row>
    <row r="340" hidden="1">
      <c s="128" r="A340"/>
      <c t="s" s="92" r="B340">
        <v>6989</v>
      </c>
      <c t="s" s="102" r="C340">
        <v>6990</v>
      </c>
      <c s="92" r="D340">
        <v>144.0</v>
      </c>
      <c t="s" s="94" r="E340">
        <v>6991</v>
      </c>
      <c t="s" s="92" r="F340">
        <v>6992</v>
      </c>
      <c s="52" r="G340">
        <v>1.0</v>
      </c>
    </row>
    <row r="341" hidden="1">
      <c t="s" s="120" r="A341">
        <v>6993</v>
      </c>
      <c t="s" s="107" r="B341">
        <v>6994</v>
      </c>
      <c t="s" s="107" r="C341">
        <v>6995</v>
      </c>
      <c t="s" s="107" r="D341">
        <v>6996</v>
      </c>
      <c t="s" s="107" r="E341">
        <v>6997</v>
      </c>
      <c t="s" s="107" r="F341">
        <v>6998</v>
      </c>
      <c s="52" r="G341"/>
    </row>
    <row r="342" hidden="1">
      <c s="128" r="A342"/>
      <c t="s" s="108" r="B342">
        <v>6999</v>
      </c>
      <c t="s" s="115" r="C342">
        <v>7000</v>
      </c>
      <c s="108" r="D342">
        <v>2589.0</v>
      </c>
      <c t="s" s="110" r="E342">
        <v>7001</v>
      </c>
      <c t="s" s="111" r="F342">
        <v>7002</v>
      </c>
      <c s="52" r="G342">
        <v>1.0</v>
      </c>
    </row>
    <row r="343" hidden="1">
      <c s="128" r="A343"/>
      <c t="s" s="112" r="B343">
        <v>7003</v>
      </c>
      <c t="s" s="116" r="C343">
        <v>7004</v>
      </c>
      <c s="112" r="D343">
        <v>459.0</v>
      </c>
      <c t="s" s="114" r="E343">
        <v>7005</v>
      </c>
      <c t="s" s="112" r="F343">
        <v>7006</v>
      </c>
      <c s="52" r="G343">
        <v>1.0</v>
      </c>
    </row>
    <row r="344" hidden="1">
      <c s="128" r="A344"/>
      <c t="s" s="108" r="B344">
        <v>7007</v>
      </c>
      <c t="s" s="109" r="C344">
        <v>7008</v>
      </c>
      <c s="108" r="D344">
        <v>2834.0</v>
      </c>
      <c t="s" s="110" r="E344">
        <v>7009</v>
      </c>
      <c t="s" s="111" r="F344">
        <v>7010</v>
      </c>
      <c s="52" r="G344">
        <v>1.0</v>
      </c>
    </row>
    <row r="345" hidden="1">
      <c t="s" s="120" r="A345">
        <v>7011</v>
      </c>
      <c t="s" s="107" r="B345">
        <v>7012</v>
      </c>
      <c t="s" s="107" r="C345">
        <v>7013</v>
      </c>
      <c t="s" s="107" r="D345">
        <v>7014</v>
      </c>
      <c t="s" s="107" r="E345">
        <v>7015</v>
      </c>
      <c t="s" s="107" r="F345">
        <v>7016</v>
      </c>
      <c s="52" r="G345"/>
    </row>
    <row r="346" hidden="1">
      <c s="128" r="A346"/>
      <c t="s" s="108" r="B346">
        <v>7017</v>
      </c>
      <c t="s" s="115" r="C346">
        <v>7018</v>
      </c>
      <c s="108" r="D346">
        <v>2723.0</v>
      </c>
      <c t="s" s="110" r="E346">
        <v>7019</v>
      </c>
      <c t="s" s="111" r="F346">
        <v>7020</v>
      </c>
      <c s="52" r="G346">
        <v>1.0</v>
      </c>
    </row>
    <row r="347" hidden="1">
      <c s="128" r="A347"/>
      <c t="s" s="112" r="B347">
        <v>7021</v>
      </c>
      <c t="s" s="118" r="C347">
        <v>7022</v>
      </c>
      <c s="112" r="D347">
        <v>2358.0</v>
      </c>
      <c t="s" s="114" r="E347">
        <v>7023</v>
      </c>
      <c t="s" s="124" r="F347">
        <v>7024</v>
      </c>
      <c s="52" r="G347">
        <v>1.0</v>
      </c>
    </row>
    <row r="348" hidden="1">
      <c s="128" r="A348"/>
      <c t="s" s="108" r="B348">
        <v>7025</v>
      </c>
      <c t="s" s="119" r="C348">
        <v>7026</v>
      </c>
      <c s="108" r="D348">
        <v>266.0</v>
      </c>
      <c t="s" s="110" r="E348">
        <v>7027</v>
      </c>
      <c t="s" s="108" r="F348">
        <v>7028</v>
      </c>
      <c s="52" r="G348">
        <v>1.0</v>
      </c>
    </row>
    <row r="349" hidden="1">
      <c s="128" r="A349"/>
      <c t="s" s="112" r="B349">
        <v>7029</v>
      </c>
      <c t="s" s="113" r="C349">
        <v>7030</v>
      </c>
      <c s="112" r="D349">
        <v>499.0</v>
      </c>
      <c t="s" s="114" r="E349">
        <v>7031</v>
      </c>
      <c t="s" s="112" r="F349">
        <v>7032</v>
      </c>
      <c s="52" r="G349">
        <v>1.0</v>
      </c>
    </row>
    <row r="350" hidden="1">
      <c s="128" r="A350"/>
      <c t="s" s="108" r="B350">
        <v>7033</v>
      </c>
      <c t="s" s="123" r="C350">
        <v>7034</v>
      </c>
      <c s="108" r="D350">
        <v>323.0</v>
      </c>
      <c t="s" s="110" r="E350">
        <v>7035</v>
      </c>
      <c t="s" s="108" r="F350">
        <v>7036</v>
      </c>
      <c s="52" r="G350">
        <v>1.0</v>
      </c>
    </row>
    <row r="351" hidden="1">
      <c t="s" s="120" r="A351">
        <v>7037</v>
      </c>
      <c t="s" s="87" r="B351">
        <v>7038</v>
      </c>
      <c t="s" s="87" r="C351">
        <v>7039</v>
      </c>
      <c t="s" s="87" r="D351">
        <v>7040</v>
      </c>
      <c t="s" s="87" r="E351">
        <v>7041</v>
      </c>
      <c t="s" s="87" r="F351">
        <v>7042</v>
      </c>
      <c s="52" r="G351"/>
    </row>
    <row r="352" hidden="1">
      <c s="128" r="A352"/>
      <c t="s" s="92" r="B352">
        <v>7043</v>
      </c>
      <c t="s" s="101" r="C352">
        <v>7044</v>
      </c>
      <c s="92" r="D352">
        <v>252.0</v>
      </c>
      <c t="s" s="94" r="E352">
        <v>7045</v>
      </c>
      <c t="s" s="92" r="F352">
        <v>7046</v>
      </c>
      <c s="52" r="G352">
        <v>1.0</v>
      </c>
    </row>
    <row r="353" hidden="1">
      <c s="128" r="A353"/>
      <c t="s" s="92" r="B353">
        <v>7047</v>
      </c>
      <c t="s" s="102" r="C353">
        <v>7048</v>
      </c>
      <c s="92" r="D353">
        <v>306.0</v>
      </c>
      <c t="s" s="94" r="E353">
        <v>7049</v>
      </c>
      <c t="s" s="92" r="F353">
        <v>7050</v>
      </c>
      <c s="52" r="G353">
        <v>1.0</v>
      </c>
    </row>
    <row r="354" hidden="1">
      <c s="128" r="A354"/>
      <c t="s" s="92" r="B354">
        <v>7051</v>
      </c>
      <c t="s" s="98" r="C354">
        <v>7052</v>
      </c>
      <c s="92" r="D354">
        <v>1027.0</v>
      </c>
      <c t="s" s="94" r="E354">
        <v>7053</v>
      </c>
      <c t="s" s="104" r="F354">
        <v>7054</v>
      </c>
      <c s="52" r="G354">
        <v>1.0</v>
      </c>
    </row>
    <row r="355" hidden="1">
      <c s="128" r="A355"/>
      <c t="s" s="92" r="B355">
        <v>7055</v>
      </c>
      <c t="s" s="99" r="C355">
        <v>7056</v>
      </c>
      <c s="92" r="D355">
        <v>1397.0</v>
      </c>
      <c t="s" s="94" r="E355">
        <v>7057</v>
      </c>
      <c t="s" s="104" r="F355">
        <v>7058</v>
      </c>
      <c s="52" r="G355">
        <v>1.0</v>
      </c>
    </row>
    <row r="356" hidden="1">
      <c t="s" s="120" r="A356">
        <v>7059</v>
      </c>
      <c t="s" s="87" r="B356">
        <v>7060</v>
      </c>
      <c t="s" s="87" r="C356">
        <v>7061</v>
      </c>
      <c t="s" s="87" r="D356">
        <v>7062</v>
      </c>
      <c t="s" s="87" r="E356">
        <v>7063</v>
      </c>
      <c t="s" s="87" r="F356">
        <v>7064</v>
      </c>
      <c s="52" r="G356"/>
    </row>
    <row r="357" hidden="1">
      <c s="128" r="A357"/>
      <c t="s" s="92" r="B357">
        <v>7065</v>
      </c>
      <c t="s" s="103" r="C357">
        <v>7066</v>
      </c>
      <c s="92" r="D357">
        <v>1405.0</v>
      </c>
      <c t="s" s="94" r="E357">
        <v>7067</v>
      </c>
      <c t="s" s="92" r="F357">
        <v>7068</v>
      </c>
      <c s="52" r="G357">
        <v>1.0</v>
      </c>
    </row>
    <row r="358" hidden="1">
      <c s="128" r="A358"/>
      <c t="s" s="92" r="B358">
        <v>7069</v>
      </c>
      <c t="s" s="98" r="C358">
        <v>7070</v>
      </c>
      <c s="92" r="D358">
        <v>3376.0</v>
      </c>
      <c t="s" s="94" r="E358">
        <v>7071</v>
      </c>
      <c t="s" s="104" r="F358">
        <v>7072</v>
      </c>
      <c s="52" r="G358">
        <v>1.0</v>
      </c>
    </row>
    <row r="359" hidden="1">
      <c s="128" r="A359"/>
      <c t="s" s="92" r="B359">
        <v>7073</v>
      </c>
      <c t="s" s="122" r="C359">
        <v>7074</v>
      </c>
      <c s="92" r="D359">
        <v>2379.0</v>
      </c>
      <c t="s" s="94" r="E359">
        <v>7075</v>
      </c>
      <c t="s" s="104" r="F359">
        <v>7076</v>
      </c>
      <c s="52" r="G359">
        <v>1.0</v>
      </c>
    </row>
    <row r="360" hidden="1">
      <c s="128" r="A360"/>
      <c t="s" s="92" r="B360">
        <v>7077</v>
      </c>
      <c t="s" s="101" r="C360">
        <v>7078</v>
      </c>
      <c s="92" r="D360">
        <v>674.0</v>
      </c>
      <c t="s" s="94" r="E360">
        <v>7079</v>
      </c>
      <c t="s" s="92" r="F360">
        <v>7080</v>
      </c>
      <c s="52" r="G360">
        <v>1.0</v>
      </c>
    </row>
    <row r="361" hidden="1">
      <c t="s" s="120" r="A361">
        <v>7081</v>
      </c>
      <c t="s" s="107" r="B361">
        <v>7082</v>
      </c>
      <c t="s" s="107" r="C361">
        <v>7083</v>
      </c>
      <c t="s" s="107" r="D361">
        <v>7084</v>
      </c>
      <c t="s" s="107" r="E361">
        <v>7085</v>
      </c>
      <c t="s" s="107" r="F361">
        <v>7086</v>
      </c>
      <c s="52" r="G361"/>
    </row>
    <row r="362" hidden="1">
      <c s="128" r="A362"/>
      <c t="s" s="108" r="B362">
        <v>7087</v>
      </c>
      <c t="s" s="119" r="C362">
        <v>7088</v>
      </c>
      <c s="108" r="D362">
        <v>224.0</v>
      </c>
      <c t="s" s="110" r="E362">
        <v>7089</v>
      </c>
      <c t="s" s="108" r="F362">
        <v>7090</v>
      </c>
      <c s="52" r="G362">
        <v>1.0</v>
      </c>
    </row>
    <row r="363" hidden="1">
      <c s="128" r="A363"/>
      <c t="s" s="112" r="B363">
        <v>7091</v>
      </c>
      <c t="s" s="127" r="C363">
        <v>7092</v>
      </c>
      <c s="112" r="D363">
        <v>1415.0</v>
      </c>
      <c t="s" s="114" r="E363">
        <v>7093</v>
      </c>
      <c t="s" s="112" r="F363">
        <v>7094</v>
      </c>
      <c s="52" r="G363">
        <v>1.0</v>
      </c>
    </row>
    <row r="364" hidden="1">
      <c s="128" r="A364"/>
      <c t="s" s="108" r="B364">
        <v>7095</v>
      </c>
      <c t="s" s="109" r="C364">
        <v>7096</v>
      </c>
      <c s="108" r="D364">
        <v>2189.0</v>
      </c>
      <c t="s" s="110" r="E364">
        <v>7097</v>
      </c>
      <c t="s" s="117" r="F364">
        <v>7098</v>
      </c>
      <c s="52" r="G364">
        <v>1.0</v>
      </c>
    </row>
    <row r="365" hidden="1">
      <c t="s" s="120" r="A365">
        <v>7099</v>
      </c>
      <c t="s" s="87" r="B365">
        <v>7100</v>
      </c>
      <c t="s" s="87" r="C365">
        <v>7101</v>
      </c>
      <c t="s" s="87" r="D365">
        <v>7102</v>
      </c>
      <c t="s" s="87" r="E365">
        <v>7103</v>
      </c>
      <c t="s" s="87" r="F365">
        <v>7104</v>
      </c>
      <c s="52" r="G365"/>
    </row>
    <row r="366" hidden="1">
      <c s="128" r="A366"/>
      <c t="s" s="92" r="B366">
        <v>7105</v>
      </c>
      <c t="s" s="99" r="C366">
        <v>7106</v>
      </c>
      <c s="92" r="D366">
        <v>291.0</v>
      </c>
      <c t="s" s="94" r="E366">
        <v>7107</v>
      </c>
      <c t="s" s="92" r="F366">
        <v>7108</v>
      </c>
      <c s="52" r="G366">
        <v>1.0</v>
      </c>
    </row>
    <row r="367" hidden="1">
      <c s="128" r="A367"/>
      <c t="s" s="92" r="B367">
        <v>7109</v>
      </c>
      <c t="s" s="98" r="C367">
        <v>7110</v>
      </c>
      <c s="92" r="D367">
        <v>1231.0</v>
      </c>
      <c t="s" s="94" r="E367">
        <v>7111</v>
      </c>
      <c t="s" s="100" r="F367">
        <v>7112</v>
      </c>
      <c s="52" r="G367">
        <v>1.0</v>
      </c>
    </row>
    <row r="368" hidden="1">
      <c s="128" r="A368"/>
      <c t="s" s="92" r="B368">
        <v>7113</v>
      </c>
      <c t="s" s="101" r="C368">
        <v>7114</v>
      </c>
      <c s="92" r="D368">
        <v>241.0</v>
      </c>
      <c t="s" s="94" r="E368">
        <v>7115</v>
      </c>
      <c t="s" s="92" r="F368">
        <v>7116</v>
      </c>
      <c s="52" r="G368">
        <v>1.0</v>
      </c>
    </row>
    <row r="369" hidden="1">
      <c s="128" r="A369"/>
      <c t="s" s="92" r="B369">
        <v>7117</v>
      </c>
      <c t="s" s="102" r="C369">
        <v>7118</v>
      </c>
      <c s="92" r="D369">
        <v>191.0</v>
      </c>
      <c t="s" s="94" r="E369">
        <v>7119</v>
      </c>
      <c t="s" s="92" r="F369">
        <v>7120</v>
      </c>
      <c s="52" r="G369">
        <v>1.0</v>
      </c>
    </row>
    <row r="370" hidden="1">
      <c t="s" s="120" r="A370">
        <v>7121</v>
      </c>
      <c t="s" s="107" r="B370">
        <v>7122</v>
      </c>
      <c t="s" s="107" r="C370">
        <v>7123</v>
      </c>
      <c t="s" s="107" r="D370">
        <v>7124</v>
      </c>
      <c t="s" s="107" r="E370">
        <v>7125</v>
      </c>
      <c t="s" s="107" r="F370">
        <v>7126</v>
      </c>
      <c s="52" r="G370"/>
    </row>
    <row r="371" hidden="1">
      <c s="134" r="A371"/>
      <c t="s" s="108" r="B371">
        <v>7127</v>
      </c>
      <c t="s" s="119" r="C371">
        <v>7128</v>
      </c>
      <c s="108" r="D371">
        <v>908.0</v>
      </c>
      <c t="s" s="110" r="E371">
        <v>7129</v>
      </c>
      <c t="s" s="108" r="F371">
        <v>7130</v>
      </c>
      <c s="52" r="G371">
        <v>1.0</v>
      </c>
    </row>
    <row r="372" hidden="1">
      <c s="134" r="A372"/>
      <c t="s" s="112" r="B372">
        <v>7131</v>
      </c>
      <c t="s" s="118" r="C372">
        <v>7132</v>
      </c>
      <c s="112" r="D372">
        <v>4026.0</v>
      </c>
      <c t="s" s="114" r="E372">
        <v>7133</v>
      </c>
      <c t="s" s="124" r="F372">
        <v>7134</v>
      </c>
      <c s="52" r="G372">
        <v>1.0</v>
      </c>
    </row>
    <row r="373" hidden="1">
      <c s="134" r="A373"/>
      <c t="s" s="108" r="B373">
        <v>7135</v>
      </c>
      <c t="s" s="132" r="C373">
        <v>7136</v>
      </c>
      <c s="108" r="D373">
        <v>1582.0</v>
      </c>
      <c t="s" s="110" r="E373">
        <v>7137</v>
      </c>
      <c t="s" s="108" r="F373">
        <v>7138</v>
      </c>
      <c s="52" r="G373">
        <v>1.0</v>
      </c>
    </row>
    <row r="374" hidden="1">
      <c s="134" r="A374"/>
      <c t="s" s="112" r="B374">
        <v>7139</v>
      </c>
      <c t="s" s="127" r="C374">
        <v>7140</v>
      </c>
      <c s="112" r="D374">
        <v>5429.0</v>
      </c>
      <c t="s" s="114" r="E374">
        <v>7141</v>
      </c>
      <c t="s" s="124" r="F374">
        <v>7142</v>
      </c>
      <c s="52" r="G374">
        <v>1.0</v>
      </c>
    </row>
    <row r="375">
      <c s="134" r="A375"/>
    </row>
    <row r="376">
      <c s="134" r="A376"/>
    </row>
    <row r="377">
      <c s="134" r="A377"/>
    </row>
    <row r="378">
      <c s="134" r="A378"/>
    </row>
    <row r="379">
      <c s="134" r="A379"/>
    </row>
    <row r="380">
      <c s="134" r="A380"/>
    </row>
    <row r="381">
      <c s="134" r="A381"/>
    </row>
    <row r="382">
      <c s="134" r="A382"/>
    </row>
    <row r="383">
      <c s="134" r="A383"/>
    </row>
    <row r="384">
      <c s="134" r="A384"/>
    </row>
    <row r="385">
      <c s="134" r="A385"/>
    </row>
    <row r="386">
      <c s="134" r="A386"/>
    </row>
  </sheetData>
  <autoFilter ref="$C$1:$C$374">
    <filterColumn colId="0">
      <filters>
        <filter val="Divers gauche"/>
      </filters>
    </filterColumn>
  </autoFilter>
  <mergeCells count="1">
    <mergeCell ref="I1:J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1.14"/>
    <col min="2" customWidth="1" max="2" width="21.29"/>
    <col min="3" customWidth="1" max="3" width="4.57"/>
    <col min="4" customWidth="1" max="4" width="7.14"/>
    <col min="5" customWidth="1" max="5" width="20.57"/>
    <col min="6" customWidth="1" max="6" width="20.43"/>
    <col min="7" customWidth="1" max="7" width="3.29"/>
    <col min="8" customWidth="1" max="8" width="11.43"/>
    <col min="9" customWidth="1" max="9" width="20.71"/>
    <col min="10" customWidth="1" max="10" width="13.29"/>
    <col min="11" customWidth="1" max="11" width="11.43"/>
    <col min="12" customWidth="1" max="12" width="20.86"/>
    <col min="13" customWidth="1" max="13" width="12.86"/>
    <col min="14" customWidth="1" max="14" width="16.86"/>
    <col min="15" customWidth="1" max="15" width="11.43"/>
  </cols>
  <sheetData>
    <row customHeight="1" r="1" ht="44.25">
      <c t="s" s="135" r="A1">
        <v>7143</v>
      </c>
      <c s="136" r="C1"/>
      <c s="136" r="D1"/>
      <c t="s" s="135" r="E1">
        <v>7144</v>
      </c>
      <c s="136" r="H1"/>
      <c t="s" s="137" r="I1">
        <v>7145</v>
      </c>
      <c s="136" r="K1"/>
      <c t="s" s="137" r="L1">
        <v>7146</v>
      </c>
      <c s="136" r="N1"/>
      <c s="138" r="O1"/>
    </row>
    <row customHeight="1" r="2" ht="12.75">
      <c s="136" r="A2"/>
      <c s="136" r="B2"/>
      <c s="136" r="C2"/>
      <c s="136" r="D2"/>
      <c s="136" r="E2"/>
      <c s="136" r="F2"/>
      <c s="136" r="G2"/>
      <c s="136" r="H2"/>
      <c s="139" r="I2"/>
      <c s="140" r="J2"/>
      <c s="136" r="K2"/>
      <c s="139" r="L2"/>
      <c s="141" r="M2"/>
      <c s="136" r="N2"/>
      <c s="138" r="O2"/>
    </row>
    <row customHeight="1" r="3" ht="30.75">
      <c s="136" r="A3"/>
      <c s="136" r="B3"/>
      <c s="136" r="C3"/>
      <c s="136" r="D3"/>
      <c t="s" s="135" r="E3">
        <v>7147</v>
      </c>
      <c s="136" r="H3"/>
      <c s="142" r="I3"/>
      <c s="143" r="J3"/>
      <c s="136" r="K3"/>
      <c s="142" r="L3"/>
      <c s="143" r="M3"/>
      <c s="136" r="N3"/>
      <c s="138" r="O3"/>
    </row>
    <row customHeight="1" r="4" ht="12.75">
      <c s="136" r="A4"/>
      <c s="136" r="B4"/>
      <c s="136" r="C4"/>
      <c s="136" r="D4"/>
      <c s="136" r="E4"/>
      <c s="136" r="F4"/>
      <c s="136" r="G4"/>
      <c s="136" r="H4"/>
      <c s="142" r="I4"/>
      <c s="143" r="J4"/>
      <c s="136" r="K4"/>
      <c s="142" r="L4"/>
      <c s="143" r="M4"/>
      <c s="136" r="N4"/>
      <c s="138" r="O4"/>
    </row>
    <row customHeight="1" r="5" ht="12.75">
      <c s="136" r="A5"/>
      <c s="136" r="B5"/>
      <c s="136" r="C5"/>
      <c s="136" r="D5"/>
      <c t="s" s="144" r="E5">
        <v>7148</v>
      </c>
      <c s="136" r="H5"/>
      <c s="142" r="I5"/>
      <c s="143" r="J5"/>
      <c s="136" r="K5"/>
      <c s="142" r="L5"/>
      <c s="143" r="M5"/>
      <c s="136" r="N5"/>
      <c s="138" r="O5"/>
    </row>
    <row customHeight="1" r="6" ht="12.75">
      <c s="136" r="A6"/>
      <c s="136" r="B6"/>
      <c s="136" r="C6"/>
      <c s="136" r="D6"/>
      <c s="136" r="E6"/>
      <c s="136" r="F6"/>
      <c s="136" r="G6"/>
      <c s="136" r="H6"/>
      <c s="142" r="I6"/>
      <c s="143" r="J6"/>
      <c s="136" r="K6"/>
      <c s="142" r="L6"/>
      <c s="143" r="M6"/>
      <c s="136" r="N6"/>
      <c s="138" r="O6"/>
    </row>
    <row customHeight="1" r="7" ht="12.75">
      <c t="s" s="145" r="A7">
        <v>7149</v>
      </c>
      <c s="136" r="C7"/>
      <c s="136" r="D7"/>
      <c t="s" s="145" r="E7">
        <v>7150</v>
      </c>
      <c s="136" r="G7"/>
      <c s="136" r="H7"/>
      <c s="142" r="I7"/>
      <c s="143" r="J7"/>
      <c s="136" r="K7"/>
      <c s="142" r="L7"/>
      <c s="143" r="M7"/>
      <c s="136" r="N7"/>
      <c s="138" r="O7"/>
    </row>
    <row customHeight="1" r="8" ht="12.75">
      <c t="s" s="146" r="A8">
        <v>7151</v>
      </c>
      <c s="147" r="B8">
        <v>11.0</v>
      </c>
      <c s="136" r="C8"/>
      <c s="136" r="D8"/>
      <c t="s" s="146" r="E8">
        <v>7152</v>
      </c>
      <c s="147" r="F8">
        <v>33.0</v>
      </c>
      <c s="136" r="G8"/>
      <c s="136" r="H8"/>
      <c s="142" r="I8"/>
      <c s="143" r="J8"/>
      <c s="136" r="K8"/>
      <c t="s" s="148" r="L8">
        <v>7153</v>
      </c>
      <c t="str" s="149" r="M8">
        <f>F8/B8</f>
        <v>3.00</v>
      </c>
      <c s="136" r="N8"/>
      <c s="138" r="O8"/>
    </row>
    <row customHeight="1" r="9" ht="12.75">
      <c t="s" s="146" r="A9">
        <v>7154</v>
      </c>
      <c s="147" r="B9">
        <v>52.0</v>
      </c>
      <c s="136" r="C9"/>
      <c s="136" r="D9"/>
      <c t="s" s="146" r="E9">
        <v>7155</v>
      </c>
      <c s="147" r="F9">
        <v>30.0</v>
      </c>
      <c s="136" r="G9"/>
      <c s="136" r="H9"/>
      <c t="s" s="142" r="I9">
        <v>7156</v>
      </c>
      <c t="str" s="143" r="J9">
        <f>B9/F9</f>
        <v>1.73</v>
      </c>
      <c s="136" r="K9"/>
      <c s="142" r="L9"/>
      <c s="143" r="M9"/>
      <c s="136" r="N9"/>
      <c s="138" r="O9"/>
    </row>
    <row customHeight="1" r="10" ht="12.75">
      <c s="136" r="A10"/>
      <c s="136" r="B10"/>
      <c s="136" r="C10"/>
      <c s="136" r="D10"/>
      <c s="136" r="E10"/>
      <c s="136" r="F10"/>
      <c s="136" r="G10"/>
      <c s="136" r="H10"/>
      <c s="142" r="I10"/>
      <c s="143" r="J10"/>
      <c s="136" r="K10"/>
      <c s="142" r="L10"/>
      <c s="143" r="M10"/>
      <c s="136" r="N10"/>
      <c s="138" r="O10"/>
    </row>
    <row customHeight="1" r="11" ht="12.75">
      <c t="s" s="9" r="A11">
        <v>7157</v>
      </c>
      <c s="136" r="C11"/>
      <c s="136" r="D11"/>
      <c t="s" s="9" r="E11">
        <v>7158</v>
      </c>
      <c s="136" r="G11"/>
      <c s="136" r="H11"/>
      <c s="142" r="I11"/>
      <c s="143" r="J11"/>
      <c s="136" r="K11"/>
      <c s="142" r="L11"/>
      <c s="143" r="M11"/>
      <c s="136" r="N11"/>
      <c s="138" r="O11"/>
    </row>
    <row customHeight="1" r="12" ht="12.75">
      <c t="s" s="150" r="A12">
        <v>7159</v>
      </c>
      <c s="151" r="B12">
        <v>0.0</v>
      </c>
      <c s="136" r="C12"/>
      <c s="136" r="D12"/>
      <c t="s" s="150" r="E12">
        <v>7160</v>
      </c>
      <c s="151" r="F12">
        <v>11.0</v>
      </c>
      <c s="136" r="G12"/>
      <c s="136" r="H12"/>
      <c s="142" r="I12"/>
      <c s="143" r="J12"/>
      <c s="136" r="K12"/>
      <c t="s" s="142" r="L12">
        <v>7161</v>
      </c>
      <c t="s" s="143" r="M12">
        <v>7162</v>
      </c>
      <c t="s" s="152" r="N12">
        <v>7163</v>
      </c>
      <c t="str" s="153" r="O12">
        <f>SUM(F12:F13)/SUM(B12:B13)</f>
        <v>4.67</v>
      </c>
    </row>
    <row customHeight="1" r="13" ht="12.75">
      <c t="s" s="150" r="A13">
        <v>7164</v>
      </c>
      <c s="151" r="B13">
        <v>6.0</v>
      </c>
      <c s="136" r="C13"/>
      <c s="136" r="D13"/>
      <c t="s" s="150" r="E13">
        <v>7165</v>
      </c>
      <c s="151" r="F13">
        <v>17.0</v>
      </c>
      <c s="136" r="G13"/>
      <c s="136" r="H13"/>
      <c s="142" r="I13"/>
      <c s="143" r="J13"/>
      <c s="136" r="K13"/>
      <c t="s" s="142" r="L13">
        <v>7166</v>
      </c>
      <c t="str" s="143" r="M13">
        <f>F13/B13</f>
        <v>2.83</v>
      </c>
      <c s="136" r="N13"/>
      <c s="138" r="O13"/>
    </row>
    <row customHeight="1" r="14" ht="12.75">
      <c t="s" s="150" r="A14">
        <v>7167</v>
      </c>
      <c s="151" r="B14">
        <v>27.0</v>
      </c>
      <c s="136" r="C14"/>
      <c s="136" r="D14"/>
      <c t="s" s="150" r="E14">
        <v>7168</v>
      </c>
      <c s="151" r="F14">
        <v>17.0</v>
      </c>
      <c s="136" r="G14"/>
      <c s="136" r="H14"/>
      <c t="s" s="142" r="I14">
        <v>7169</v>
      </c>
      <c t="str" s="143" r="J14">
        <f>B14/F14</f>
        <v>1.59</v>
      </c>
      <c s="136" r="K14"/>
      <c s="142" r="L14"/>
      <c s="143" r="M14"/>
      <c s="136" r="N14"/>
      <c s="138" r="O14"/>
    </row>
    <row customHeight="1" r="15" ht="12.75">
      <c t="s" s="150" r="A15">
        <v>7170</v>
      </c>
      <c s="151" r="B15">
        <v>30.0</v>
      </c>
      <c s="136" r="C15"/>
      <c s="136" r="D15"/>
      <c t="s" s="150" r="E15">
        <v>7171</v>
      </c>
      <c s="151" r="F15">
        <v>11.0</v>
      </c>
      <c s="136" r="G15"/>
      <c s="136" r="H15"/>
      <c t="s" s="142" r="I15">
        <v>7172</v>
      </c>
      <c t="str" s="143" r="J15">
        <f>B15/F15</f>
        <v>2.73</v>
      </c>
      <c s="136" r="K15"/>
      <c s="142" r="L15"/>
      <c s="143" r="M15"/>
      <c s="136" r="N15"/>
      <c s="138" r="O15"/>
    </row>
    <row customHeight="1" r="16" ht="12.75">
      <c t="s" s="150" r="A16">
        <v>7173</v>
      </c>
      <c s="151" r="B16">
        <v>0.0</v>
      </c>
      <c s="136" r="C16"/>
      <c s="136" r="D16"/>
      <c t="s" s="150" r="E16">
        <v>7174</v>
      </c>
      <c s="151" r="F16">
        <v>7.0</v>
      </c>
      <c s="136" r="G16"/>
      <c s="136" r="H16"/>
      <c s="142" r="I16"/>
      <c s="143" r="J16"/>
      <c s="136" r="K16"/>
      <c t="s" s="142" r="L16">
        <v>7175</v>
      </c>
      <c t="s" s="154" r="M16">
        <v>7176</v>
      </c>
      <c s="136" r="N16"/>
      <c s="138" r="O16"/>
    </row>
    <row customHeight="1" r="17" ht="12.75">
      <c t="s" s="150" r="A17">
        <v>7177</v>
      </c>
      <c s="151" r="B17">
        <v>0.0</v>
      </c>
      <c s="136" r="C17"/>
      <c s="136" r="D17"/>
      <c t="s" s="150" r="E17">
        <v>7178</v>
      </c>
      <c s="151" r="F17">
        <v>1.0</v>
      </c>
      <c s="136" r="G17"/>
      <c s="136" r="H17"/>
      <c s="142" r="I17"/>
      <c s="143" r="J17"/>
      <c s="136" r="K17"/>
      <c t="s" s="142" r="L17">
        <v>7179</v>
      </c>
      <c t="s" s="143" r="M17">
        <v>7180</v>
      </c>
      <c s="136" r="N17"/>
      <c s="138" r="O17"/>
    </row>
    <row customHeight="1" r="18" ht="12.75">
      <c s="136" r="A18"/>
      <c s="136" r="B18"/>
      <c s="136" r="C18"/>
      <c s="136" r="D18"/>
      <c s="136" r="E18"/>
      <c s="136" r="F18"/>
      <c s="136" r="G18"/>
      <c s="136" r="H18"/>
      <c s="142" r="I18"/>
      <c s="143" r="J18"/>
      <c s="136" r="K18"/>
      <c s="142" r="L18"/>
      <c s="143" r="M18"/>
      <c s="136" r="N18"/>
      <c s="138" r="O18"/>
    </row>
    <row customHeight="1" r="19" ht="12.75">
      <c t="s" s="21" r="A19">
        <v>7181</v>
      </c>
      <c t="s" s="155" r="B19">
        <v>7182</v>
      </c>
      <c s="156" r="C19">
        <v>0.0</v>
      </c>
      <c s="136" r="D19"/>
      <c t="s" s="21" r="E19">
        <v>7183</v>
      </c>
      <c t="s" s="155" r="F19">
        <v>7184</v>
      </c>
      <c s="156" r="G19">
        <v>6.0</v>
      </c>
      <c s="136" r="H19"/>
      <c s="142" r="I19"/>
      <c s="143" r="J19"/>
      <c s="136" r="K19"/>
      <c t="s" s="142" r="L19">
        <v>7185</v>
      </c>
      <c t="s" s="143" r="M19">
        <v>7186</v>
      </c>
      <c t="s" s="152" r="N19">
        <v>7187</v>
      </c>
      <c t="str" s="153" r="O19">
        <f>SUM(G19:G20)/SUM(C19:C20)</f>
        <v>15.00</v>
      </c>
    </row>
    <row customHeight="1" r="20" ht="12.75">
      <c t="s" s="155" r="B20">
        <v>7188</v>
      </c>
      <c s="156" r="C20">
        <v>1.0</v>
      </c>
      <c s="136" r="D20"/>
      <c t="s" s="155" r="F20">
        <v>7189</v>
      </c>
      <c s="156" r="G20">
        <v>9.0</v>
      </c>
      <c s="136" r="H20"/>
      <c s="142" r="I20"/>
      <c s="143" r="J20"/>
      <c s="136" r="K20"/>
      <c t="s" s="142" r="L20">
        <v>7190</v>
      </c>
      <c t="str" s="143" r="M20">
        <f>G20/C20</f>
        <v>9.00</v>
      </c>
      <c s="136" r="N20"/>
      <c s="138" r="O20"/>
    </row>
    <row customHeight="1" r="21" ht="12.75">
      <c t="s" s="155" r="B21">
        <v>7191</v>
      </c>
      <c s="156" r="C21">
        <v>7.0</v>
      </c>
      <c s="136" r="D21"/>
      <c t="s" s="155" r="F21">
        <v>7192</v>
      </c>
      <c s="156" r="G21">
        <v>9.0</v>
      </c>
      <c s="136" r="H21"/>
      <c s="142" r="I21"/>
      <c s="143" r="J21"/>
      <c s="136" r="K21"/>
      <c s="142" r="L21"/>
      <c s="143" r="M21"/>
      <c s="136" r="N21"/>
      <c s="138" r="O21"/>
    </row>
    <row customHeight="1" r="22" ht="12.75">
      <c t="s" s="155" r="B22">
        <v>7193</v>
      </c>
      <c s="156" r="C22">
        <v>3.0</v>
      </c>
      <c s="136" r="D22"/>
      <c t="s" s="155" r="F22">
        <v>7194</v>
      </c>
      <c s="156" r="G22">
        <v>6.0</v>
      </c>
      <c s="136" r="H22"/>
      <c s="142" r="I22"/>
      <c s="143" r="J22"/>
      <c s="136" r="K22"/>
      <c t="s" s="142" r="L22">
        <v>7195</v>
      </c>
      <c t="str" s="143" r="M22">
        <f>G22/C22</f>
        <v>2.00</v>
      </c>
      <c s="136" r="N22"/>
      <c s="138" r="O22"/>
    </row>
    <row customHeight="1" r="23" ht="12.75">
      <c t="s" s="155" r="B23">
        <v>7196</v>
      </c>
      <c s="156" r="C23">
        <v>0.0</v>
      </c>
      <c s="136" r="D23"/>
      <c t="s" s="155" r="F23">
        <v>7197</v>
      </c>
      <c s="156" r="G23">
        <v>4.0</v>
      </c>
      <c s="136" r="H23"/>
      <c s="142" r="I23"/>
      <c s="143" r="J23"/>
      <c s="136" r="K23"/>
      <c t="s" s="142" r="L23">
        <v>7198</v>
      </c>
      <c t="s" s="143" r="M23">
        <v>7199</v>
      </c>
      <c s="136" r="N23"/>
      <c s="138" r="O23"/>
    </row>
    <row customHeight="1" r="24" ht="12.75">
      <c t="s" s="157" r="B24">
        <v>7200</v>
      </c>
      <c s="158" r="C24">
        <v>0.0</v>
      </c>
      <c s="136" r="D24"/>
      <c t="s" s="157" r="F24">
        <v>7201</v>
      </c>
      <c s="158" r="G24">
        <v>1.0</v>
      </c>
      <c s="136" r="H24"/>
      <c s="142" r="I24"/>
      <c s="143" r="J24"/>
      <c s="136" r="K24"/>
      <c t="s" s="142" r="L24">
        <v>7202</v>
      </c>
      <c t="s" s="143" r="M24">
        <v>7203</v>
      </c>
      <c s="136" r="N24"/>
      <c s="138" r="O24"/>
    </row>
    <row customHeight="1" r="25" ht="12.75">
      <c t="s" s="21" r="A25">
        <v>7204</v>
      </c>
      <c t="s" s="155" r="B25">
        <v>7205</v>
      </c>
      <c s="156" r="C25">
        <v>0.0</v>
      </c>
      <c s="136" r="D25"/>
      <c t="s" s="21" r="E25">
        <v>7206</v>
      </c>
      <c t="s" s="155" r="F25">
        <v>7207</v>
      </c>
      <c s="156" r="G25">
        <v>5.0</v>
      </c>
      <c s="136" r="H25"/>
      <c s="142" r="I25"/>
      <c s="143" r="J25"/>
      <c s="136" r="K25"/>
      <c t="s" s="142" r="L25">
        <v>7208</v>
      </c>
      <c t="s" s="143" r="M25">
        <v>7209</v>
      </c>
      <c s="136" r="N25"/>
      <c s="138" r="O25"/>
    </row>
    <row customHeight="1" r="26" ht="12.75">
      <c t="s" s="155" r="B26">
        <v>7210</v>
      </c>
      <c s="156" r="C26">
        <v>5.0</v>
      </c>
      <c s="136" r="D26"/>
      <c t="s" s="155" r="F26">
        <v>7211</v>
      </c>
      <c s="156" r="G26">
        <v>8.0</v>
      </c>
      <c s="136" r="H26"/>
      <c s="142" r="I26"/>
      <c s="143" r="J26"/>
      <c s="136" r="K26"/>
      <c t="s" s="142" r="L26">
        <v>7212</v>
      </c>
      <c t="str" s="143" r="M26">
        <f>G26/C26</f>
        <v>1.60</v>
      </c>
      <c s="136" r="N26"/>
      <c s="138" r="O26"/>
    </row>
    <row customHeight="1" r="27" ht="12.75">
      <c t="s" s="155" r="B27">
        <v>7213</v>
      </c>
      <c s="156" r="C27">
        <v>20.0</v>
      </c>
      <c s="136" r="D27"/>
      <c t="s" s="155" r="F27">
        <v>7214</v>
      </c>
      <c s="156" r="G27">
        <v>8.0</v>
      </c>
      <c s="136" r="H27"/>
      <c t="s" s="142" r="I27">
        <v>7215</v>
      </c>
      <c t="str" s="143" r="J27">
        <f>C27/G27</f>
        <v>2.50</v>
      </c>
      <c s="136" r="K27"/>
      <c s="142" r="L27"/>
      <c s="143" r="M27"/>
      <c s="136" r="N27"/>
      <c s="138" r="O27"/>
    </row>
    <row customHeight="1" r="28" ht="12.75">
      <c t="s" s="155" r="B28">
        <v>7216</v>
      </c>
      <c s="156" r="C28">
        <v>27.0</v>
      </c>
      <c s="136" r="D28"/>
      <c t="s" s="155" r="F28">
        <v>7217</v>
      </c>
      <c s="156" r="G28">
        <v>5.0</v>
      </c>
      <c s="136" r="H28"/>
      <c t="s" s="148" r="I28">
        <v>7218</v>
      </c>
      <c t="str" s="149" r="J28">
        <f>C28/G28</f>
        <v>5.40</v>
      </c>
      <c s="136" r="K28"/>
      <c s="142" r="L28"/>
      <c s="143" r="M28"/>
      <c s="136" r="N28"/>
      <c s="138" r="O28"/>
    </row>
    <row customHeight="1" r="29" ht="12.75">
      <c t="s" s="155" r="B29">
        <v>7219</v>
      </c>
      <c s="156" r="C29">
        <v>0.0</v>
      </c>
      <c s="136" r="D29"/>
      <c t="s" s="155" r="F29">
        <v>7220</v>
      </c>
      <c s="156" r="G29">
        <v>3.0</v>
      </c>
      <c s="136" r="H29"/>
      <c s="142" r="I29"/>
      <c s="143" r="J29"/>
      <c s="136" r="K29"/>
      <c t="s" s="142" r="L29">
        <v>7221</v>
      </c>
      <c t="s" s="154" r="M29">
        <v>7222</v>
      </c>
      <c s="136" r="N29"/>
      <c s="138" r="O29"/>
    </row>
    <row customHeight="1" r="30" ht="12.75">
      <c t="s" s="157" r="B30">
        <v>7223</v>
      </c>
      <c s="158" r="C30">
        <v>0.0</v>
      </c>
      <c s="136" r="D30"/>
      <c t="s" s="157" r="F30">
        <v>7224</v>
      </c>
      <c s="158" r="G30">
        <v>0.0</v>
      </c>
      <c s="136" r="H30"/>
      <c s="142" r="I30"/>
      <c s="143" r="J30"/>
      <c s="136" r="K30"/>
      <c s="142" r="L30"/>
      <c s="143" r="M30"/>
      <c s="136" r="N30"/>
      <c s="138" r="O30"/>
    </row>
    <row customHeight="1" r="31" ht="12.75">
      <c s="136" r="A31"/>
      <c s="136" r="B31"/>
      <c s="136" r="C31"/>
      <c s="136" r="D31"/>
      <c s="136" r="E31"/>
      <c s="136" r="F31"/>
      <c s="136" r="G31"/>
      <c s="136" r="H31"/>
      <c s="142" r="I31"/>
      <c s="143" r="J31"/>
      <c s="136" r="K31"/>
      <c s="142" r="L31"/>
      <c s="143" r="M31"/>
      <c s="136" r="N31"/>
      <c s="138" r="O31"/>
    </row>
    <row customHeight="1" r="32" ht="12.75">
      <c t="s" s="32" r="A32">
        <v>7225</v>
      </c>
      <c s="158" r="C32">
        <v>53.0</v>
      </c>
      <c s="136" r="D32"/>
      <c s="136" r="E32"/>
      <c s="136" r="F32"/>
      <c s="136" r="G32"/>
      <c s="136" r="H32"/>
      <c s="142" r="I32"/>
      <c s="143" r="J32"/>
      <c s="136" r="K32"/>
      <c s="142" r="L32"/>
      <c s="143" r="M32"/>
      <c s="136" r="N32"/>
      <c s="138" r="O32"/>
    </row>
    <row customHeight="1" r="33" ht="12.75">
      <c t="s" s="32" r="A33">
        <v>7226</v>
      </c>
      <c s="158" r="C33">
        <v>58.0</v>
      </c>
      <c s="136" r="D33"/>
      <c s="136" r="E33"/>
      <c s="136" r="F33"/>
      <c s="136" r="G33"/>
      <c s="136" r="H33"/>
      <c s="142" r="I33"/>
      <c s="143" r="J33"/>
      <c s="136" r="K33"/>
      <c s="142" r="L33"/>
      <c s="143" r="M33"/>
      <c s="136" r="N33"/>
      <c s="138" r="O33"/>
    </row>
    <row customHeight="1" r="34" ht="12.75">
      <c s="136" r="A34"/>
      <c s="136" r="B34"/>
      <c s="136" r="C34"/>
      <c s="136" r="D34"/>
      <c s="136" r="E34"/>
      <c s="136" r="F34"/>
      <c s="136" r="G34"/>
      <c s="136" r="H34"/>
      <c s="142" r="I34"/>
      <c s="143" r="J34"/>
      <c s="136" r="K34"/>
      <c s="142" r="L34"/>
      <c s="143" r="M34"/>
      <c s="136" r="N34"/>
      <c s="138" r="O34"/>
    </row>
    <row customHeight="1" r="35" ht="12.75">
      <c t="s" s="159" r="A35">
        <v>7227</v>
      </c>
      <c s="136" r="C35"/>
      <c s="136" r="D35"/>
      <c t="s" s="10" r="E35">
        <v>7228</v>
      </c>
      <c s="136" r="G35"/>
      <c s="136" r="H35"/>
      <c s="142" r="I35"/>
      <c s="143" r="J35"/>
      <c s="136" r="K35"/>
      <c s="142" r="L35"/>
      <c s="143" r="M35"/>
      <c s="136" r="N35"/>
      <c s="138" r="O35"/>
    </row>
    <row customHeight="1" r="36" ht="12.75">
      <c t="s" s="160" r="A36">
        <v>7229</v>
      </c>
      <c s="161" r="B36">
        <v>4.0</v>
      </c>
      <c t="str" s="138" r="C36">
        <f>B36/63*100</f>
        <v>6.35</v>
      </c>
      <c s="136" r="D36"/>
      <c t="s" s="160" r="E36">
        <v>7230</v>
      </c>
      <c s="161" r="F36">
        <v>0.0</v>
      </c>
      <c s="162" r="G36"/>
      <c t="str" s="136" r="H36">
        <f>sum(F36:F43)</f>
        <v>63</v>
      </c>
      <c t="s" s="148" r="I36">
        <v>7231</v>
      </c>
      <c t="s" s="163" r="J36">
        <v>7232</v>
      </c>
      <c s="136" r="K36"/>
      <c s="142" r="L36"/>
      <c s="143" r="M36"/>
      <c s="136" r="N36"/>
      <c s="138" r="O36"/>
    </row>
    <row customHeight="1" r="37" ht="25.5">
      <c t="s" s="164" r="A37">
        <v>7233</v>
      </c>
      <c s="161" r="B37">
        <v>7.0</v>
      </c>
      <c t="str" s="138" r="C37">
        <f>B37/63*100</f>
        <v>11.11</v>
      </c>
      <c s="136" r="D37"/>
      <c t="s" s="164" r="E37">
        <v>7234</v>
      </c>
      <c s="161" r="F37">
        <v>2.0</v>
      </c>
      <c s="162" r="G37"/>
      <c s="136" r="H37"/>
      <c t="s" s="165" r="I37">
        <v>7235</v>
      </c>
      <c t="str" s="149" r="J37">
        <f>B37/F37</f>
        <v>3.50</v>
      </c>
      <c s="136" r="K37"/>
      <c s="142" r="L37"/>
      <c s="143" r="M37"/>
      <c s="136" r="N37"/>
      <c s="138" r="O37"/>
    </row>
    <row customHeight="1" r="38" ht="38.25">
      <c t="s" s="164" r="A38">
        <v>7236</v>
      </c>
      <c s="161" r="B38">
        <v>20.0</v>
      </c>
      <c t="str" s="138" r="C38">
        <f>B38/63*100</f>
        <v>31.75</v>
      </c>
      <c s="136" r="D38"/>
      <c t="s" s="164" r="E38">
        <v>7237</v>
      </c>
      <c s="161" r="F38">
        <v>6.0</v>
      </c>
      <c s="162" r="G38"/>
      <c s="136" r="H38"/>
      <c t="s" s="165" r="I38">
        <v>7238</v>
      </c>
      <c t="str" s="149" r="J38">
        <f>B38/F38</f>
        <v>3.33</v>
      </c>
      <c s="136" r="K38"/>
      <c s="142" r="L38"/>
      <c s="143" r="M38"/>
      <c s="136" r="N38"/>
      <c s="138" r="O38"/>
    </row>
    <row customHeight="1" r="39" ht="25.5">
      <c t="s" s="164" r="A39">
        <v>7239</v>
      </c>
      <c s="161" r="B39">
        <v>6.0</v>
      </c>
      <c t="str" s="138" r="C39">
        <f>B39/63*100</f>
        <v>9.52</v>
      </c>
      <c s="136" r="D39"/>
      <c t="s" s="164" r="E39">
        <v>7240</v>
      </c>
      <c s="161" r="F39">
        <v>9.0</v>
      </c>
      <c s="162" r="G39"/>
      <c s="136" r="H39"/>
      <c s="166" r="I39"/>
      <c s="143" r="J39"/>
      <c s="136" r="K39"/>
      <c t="s" s="166" r="L39">
        <v>7241</v>
      </c>
      <c t="str" s="143" r="M39">
        <f>F39/B39</f>
        <v>1.50</v>
      </c>
      <c s="136" r="N39"/>
      <c s="138" r="O39"/>
    </row>
    <row customHeight="1" r="40" ht="12.75">
      <c t="s" s="160" r="A40">
        <v>7242</v>
      </c>
      <c s="161" r="B40">
        <v>1.0</v>
      </c>
      <c t="str" s="138" r="C40">
        <f>B40/63*100</f>
        <v>1.59</v>
      </c>
      <c s="136" r="D40"/>
      <c t="s" s="160" r="E40">
        <v>7243</v>
      </c>
      <c s="161" r="F40">
        <v>11.0</v>
      </c>
      <c s="162" r="G40"/>
      <c s="136" r="H40"/>
      <c s="166" r="I40"/>
      <c s="143" r="J40"/>
      <c s="136" r="K40"/>
      <c t="s" s="148" r="L40">
        <v>7244</v>
      </c>
      <c t="str" s="149" r="M40">
        <f>F40/B40</f>
        <v>11.00</v>
      </c>
      <c s="136" r="N40"/>
      <c s="138" r="O40"/>
    </row>
    <row customHeight="1" r="41" ht="12.75">
      <c t="s" s="160" r="A41">
        <v>7245</v>
      </c>
      <c s="161" r="B41">
        <v>0.0</v>
      </c>
      <c t="str" s="138" r="C41">
        <f>B41/63*100</f>
        <v>0.00</v>
      </c>
      <c s="136" r="D41"/>
      <c t="s" s="160" r="E41">
        <v>7246</v>
      </c>
      <c s="161" r="F41">
        <v>8.0</v>
      </c>
      <c s="162" r="G41"/>
      <c s="136" r="H41"/>
      <c s="166" r="I41"/>
      <c s="143" r="J41"/>
      <c s="136" r="K41"/>
      <c t="s" s="148" r="L41">
        <v>7247</v>
      </c>
      <c t="s" s="149" r="M41">
        <v>7248</v>
      </c>
      <c s="136" r="N41"/>
      <c s="138" r="O41"/>
    </row>
    <row customHeight="1" r="42" ht="12.75">
      <c t="s" s="160" r="A42">
        <v>7249</v>
      </c>
      <c s="161" r="B42">
        <v>24.0</v>
      </c>
      <c t="str" s="138" r="C42">
        <f>B42/63*100</f>
        <v>38.10</v>
      </c>
      <c s="136" r="D42"/>
      <c t="s" s="160" r="E42">
        <v>7250</v>
      </c>
      <c s="161" r="F42">
        <v>16.0</v>
      </c>
      <c s="162" r="G42"/>
      <c s="136" r="H42"/>
      <c t="s" s="142" r="I42">
        <v>7251</v>
      </c>
      <c t="str" s="143" r="J42">
        <f>B42/F42</f>
        <v>1.50</v>
      </c>
      <c s="136" r="K42"/>
      <c s="142" r="L42"/>
      <c s="143" r="M42"/>
      <c s="136" r="N42"/>
      <c s="138" r="O42"/>
    </row>
    <row customHeight="1" r="43" ht="12.75">
      <c t="s" s="160" r="A43">
        <v>7252</v>
      </c>
      <c s="161" r="B43">
        <v>1.0</v>
      </c>
      <c t="str" s="138" r="C43">
        <f>B43/63*100</f>
        <v>1.59</v>
      </c>
      <c s="136" r="D43"/>
      <c t="s" s="160" r="E43">
        <v>7253</v>
      </c>
      <c s="161" r="F43">
        <v>11.0</v>
      </c>
      <c s="162" r="G43"/>
      <c s="136" r="H43"/>
      <c s="142" r="I43"/>
      <c s="143" r="J43"/>
      <c s="136" r="K43"/>
      <c s="142" r="L43"/>
      <c s="143" r="M43"/>
      <c s="136" r="N43"/>
      <c s="138" r="O43"/>
    </row>
    <row customHeight="1" r="44" ht="12.75">
      <c s="136" r="A44"/>
      <c s="136" r="B44"/>
      <c s="136" r="C44"/>
      <c s="136" r="D44"/>
      <c s="136" r="E44"/>
      <c s="136" r="F44"/>
      <c s="136" r="G44"/>
      <c s="136" r="H44"/>
      <c s="142" r="I44"/>
      <c s="143" r="J44"/>
      <c s="136" r="K44"/>
      <c s="142" r="L44"/>
      <c s="143" r="M44"/>
      <c s="136" r="N44"/>
      <c s="138" r="O44"/>
    </row>
    <row customHeight="1" r="45" ht="25.5">
      <c t="s" s="167" r="A45">
        <v>7254</v>
      </c>
      <c t="s" s="31" r="B45">
        <v>7255</v>
      </c>
      <c s="168" r="C45">
        <v>0.0</v>
      </c>
      <c s="136" r="D45"/>
      <c t="s" s="167" r="E45">
        <v>7256</v>
      </c>
      <c t="s" s="31" r="F45">
        <v>7257</v>
      </c>
      <c s="168" r="G45">
        <v>0.0</v>
      </c>
      <c s="136" r="H45"/>
      <c s="142" r="I45"/>
      <c s="143" r="J45"/>
      <c s="136" r="K45"/>
      <c s="142" r="L45"/>
      <c s="143" r="M45"/>
      <c s="136" r="N45"/>
      <c s="138" r="O45"/>
    </row>
    <row customHeight="1" r="46" ht="25.5">
      <c t="s" s="31" r="B46">
        <v>7258</v>
      </c>
      <c s="168" r="C46">
        <v>0.0</v>
      </c>
      <c s="136" r="D46"/>
      <c t="s" s="31" r="F46">
        <v>7259</v>
      </c>
      <c s="168" r="G46">
        <v>1.0</v>
      </c>
      <c s="136" r="H46"/>
      <c s="142" r="I46"/>
      <c s="143" r="J46"/>
      <c s="136" r="K46"/>
      <c t="s" s="142" r="L46">
        <v>7260</v>
      </c>
      <c t="s" s="143" r="M46">
        <v>7261</v>
      </c>
      <c s="136" r="N46"/>
      <c s="138" r="O46"/>
    </row>
    <row customHeight="1" r="47" ht="38.25">
      <c t="s" s="31" r="B47">
        <v>7262</v>
      </c>
      <c s="168" r="C47">
        <v>6.0</v>
      </c>
      <c s="136" r="D47"/>
      <c t="s" s="31" r="F47">
        <v>7263</v>
      </c>
      <c s="168" r="G47">
        <v>2.0</v>
      </c>
      <c s="136" r="H47"/>
      <c t="s" s="148" r="I47">
        <v>7264</v>
      </c>
      <c t="str" s="149" r="J47">
        <f>C47/G47</f>
        <v>3.00</v>
      </c>
      <c s="136" r="K47"/>
      <c s="142" r="L47"/>
      <c s="143" r="M47"/>
      <c s="136" r="N47"/>
      <c s="138" r="O47"/>
    </row>
    <row customHeight="1" r="48" ht="25.5">
      <c t="s" s="31" r="B48">
        <v>7265</v>
      </c>
      <c s="168" r="C48">
        <v>2.0</v>
      </c>
      <c s="136" r="D48"/>
      <c t="s" s="31" r="F48">
        <v>7266</v>
      </c>
      <c s="168" r="G48">
        <v>5.0</v>
      </c>
      <c s="136" r="H48"/>
      <c s="142" r="I48"/>
      <c s="143" r="J48"/>
      <c s="136" r="K48"/>
      <c t="s" s="142" r="L48">
        <v>7267</v>
      </c>
      <c t="str" s="143" r="M48">
        <f>G48/C48</f>
        <v>2.50</v>
      </c>
      <c s="136" r="N48"/>
      <c s="138" r="O48"/>
    </row>
    <row customHeight="1" r="49" ht="12.75">
      <c t="s" s="31" r="B49">
        <v>7268</v>
      </c>
      <c s="168" r="C49">
        <v>1.0</v>
      </c>
      <c s="136" r="D49"/>
      <c t="s" s="31" r="F49">
        <v>7269</v>
      </c>
      <c s="168" r="G49">
        <v>8.0</v>
      </c>
      <c s="136" r="H49"/>
      <c s="142" r="I49"/>
      <c s="143" r="J49"/>
      <c s="136" r="K49"/>
      <c t="s" s="142" r="L49">
        <v>7270</v>
      </c>
      <c t="str" s="143" r="M49">
        <f>G49/C49</f>
        <v>8.00</v>
      </c>
      <c s="136" r="N49"/>
      <c s="138" r="O49"/>
    </row>
    <row customHeight="1" r="50" ht="12.75">
      <c t="s" s="31" r="B50">
        <v>7271</v>
      </c>
      <c s="168" r="C50">
        <v>0.0</v>
      </c>
      <c s="136" r="D50"/>
      <c t="s" s="31" r="F50">
        <v>7272</v>
      </c>
      <c s="168" r="G50">
        <v>2.0</v>
      </c>
      <c s="136" r="H50"/>
      <c s="142" r="I50"/>
      <c s="143" r="J50"/>
      <c s="136" r="K50"/>
      <c t="s" s="142" r="L50">
        <v>7273</v>
      </c>
      <c t="s" s="143" r="M50">
        <v>7274</v>
      </c>
      <c s="136" r="N50"/>
      <c s="138" r="O50"/>
    </row>
    <row customHeight="1" r="51" ht="12.75">
      <c t="s" s="31" r="B51">
        <v>7275</v>
      </c>
      <c s="168" r="C51">
        <v>2.0</v>
      </c>
      <c s="136" r="D51"/>
      <c t="s" s="31" r="F51">
        <v>7276</v>
      </c>
      <c s="168" r="G51">
        <v>9.0</v>
      </c>
      <c s="136" r="H51"/>
      <c s="142" r="I51"/>
      <c s="143" r="J51"/>
      <c s="136" r="K51"/>
      <c t="s" s="148" r="L51">
        <v>7277</v>
      </c>
      <c t="str" s="149" r="M51">
        <f>G51/C51</f>
        <v>4.50</v>
      </c>
      <c s="136" r="N51"/>
      <c s="138" r="O51"/>
    </row>
    <row customHeight="1" r="52" ht="12.75">
      <c t="s" s="31" r="B52">
        <v>7278</v>
      </c>
      <c s="168" r="C52">
        <v>0.0</v>
      </c>
      <c s="136" r="D52"/>
      <c t="s" s="31" r="F52">
        <v>7279</v>
      </c>
      <c s="168" r="G52">
        <v>7.0</v>
      </c>
      <c s="136" r="H52"/>
      <c s="142" r="I52"/>
      <c s="143" r="J52"/>
      <c s="136" r="K52"/>
      <c s="142" r="L52"/>
      <c s="143" r="M52"/>
      <c s="136" r="N52"/>
      <c s="138" r="O52"/>
    </row>
    <row customHeight="1" r="53" ht="25.5">
      <c t="s" s="169" r="A53">
        <v>7280</v>
      </c>
      <c t="s" s="31" r="B53">
        <v>7281</v>
      </c>
      <c s="168" r="C53">
        <v>4.0</v>
      </c>
      <c s="136" r="D53"/>
      <c t="s" s="169" r="E53">
        <v>7282</v>
      </c>
      <c t="s" s="31" r="F53">
        <v>7283</v>
      </c>
      <c s="168" r="G53">
        <v>0.0</v>
      </c>
      <c s="136" r="H53"/>
      <c t="s" s="142" r="I53">
        <v>7284</v>
      </c>
      <c t="s" s="143" r="J53">
        <v>7285</v>
      </c>
      <c s="136" r="K53"/>
      <c s="142" r="L53"/>
      <c s="143" r="M53"/>
      <c s="136" r="N53"/>
      <c s="138" r="O53"/>
    </row>
    <row customHeight="1" r="54" ht="25.5">
      <c t="s" s="31" r="B54">
        <v>7286</v>
      </c>
      <c s="168" r="C54">
        <v>7.0</v>
      </c>
      <c s="136" r="D54"/>
      <c t="s" s="31" r="F54">
        <v>7287</v>
      </c>
      <c s="168" r="G54">
        <v>2.0</v>
      </c>
      <c s="136" r="H54"/>
      <c t="s" s="170" r="I54">
        <v>7288</v>
      </c>
      <c t="str" s="171" r="J54">
        <f>C54/G54</f>
        <v>3.50</v>
      </c>
      <c s="136" r="K54"/>
      <c s="142" r="L54"/>
      <c s="143" r="M54"/>
      <c s="136" r="N54"/>
      <c s="138" r="O54"/>
    </row>
    <row customHeight="1" r="55" ht="38.25">
      <c t="s" s="31" r="B55">
        <v>7289</v>
      </c>
      <c s="168" r="C55">
        <v>14.0</v>
      </c>
      <c s="136" r="D55"/>
      <c t="s" s="31" r="F55">
        <v>7290</v>
      </c>
      <c s="168" r="G55">
        <v>3.0</v>
      </c>
      <c s="136" r="H55"/>
      <c t="s" s="148" r="I55">
        <v>7291</v>
      </c>
      <c t="str" s="149" r="J55">
        <f>C55/G55</f>
        <v>4.67</v>
      </c>
      <c s="136" r="K55"/>
      <c s="142" r="L55"/>
      <c s="143" r="M55"/>
      <c s="136" r="N55"/>
      <c s="138" r="O55"/>
    </row>
    <row customHeight="1" r="56" ht="25.5">
      <c t="s" s="31" r="B56">
        <v>7292</v>
      </c>
      <c s="168" r="C56">
        <v>4.0</v>
      </c>
      <c s="136" r="D56"/>
      <c t="s" s="31" r="F56">
        <v>7293</v>
      </c>
      <c s="168" r="G56">
        <v>4.0</v>
      </c>
      <c s="136" r="H56"/>
      <c s="142" r="I56"/>
      <c s="143" r="J56"/>
      <c s="136" r="K56"/>
      <c s="142" r="L56"/>
      <c s="143" r="M56"/>
      <c s="136" r="N56"/>
      <c s="138" r="O56"/>
    </row>
    <row customHeight="1" r="57" ht="12.75">
      <c t="s" s="31" r="B57">
        <v>7294</v>
      </c>
      <c s="168" r="C57">
        <v>0.0</v>
      </c>
      <c s="136" r="D57"/>
      <c t="s" s="31" r="F57">
        <v>7295</v>
      </c>
      <c s="168" r="G57">
        <v>2.0</v>
      </c>
      <c s="136" r="H57"/>
      <c s="142" r="I57"/>
      <c s="143" r="J57"/>
      <c s="136" r="K57"/>
      <c t="s" s="142" r="L57">
        <v>7296</v>
      </c>
      <c t="s" s="143" r="M57">
        <v>7297</v>
      </c>
      <c s="136" r="N57"/>
      <c s="138" r="O57"/>
    </row>
    <row customHeight="1" r="58" ht="12.75">
      <c t="s" s="31" r="B58">
        <v>7298</v>
      </c>
      <c s="168" r="C58">
        <v>0.0</v>
      </c>
      <c s="136" r="D58"/>
      <c t="s" s="31" r="F58">
        <v>7299</v>
      </c>
      <c s="168" r="G58">
        <v>6.0</v>
      </c>
      <c s="136" r="H58"/>
      <c s="142" r="I58"/>
      <c s="143" r="J58"/>
      <c s="136" r="K58"/>
      <c t="s" s="142" r="L58">
        <v>7300</v>
      </c>
      <c t="s" s="143" r="M58">
        <v>7301</v>
      </c>
      <c s="136" r="N58"/>
      <c s="138" r="O58"/>
    </row>
    <row customHeight="1" r="59" ht="12.75">
      <c t="s" s="31" r="B59">
        <v>7302</v>
      </c>
      <c s="168" r="C59">
        <v>22.0</v>
      </c>
      <c s="136" r="D59"/>
      <c t="s" s="31" r="F59">
        <v>7303</v>
      </c>
      <c s="168" r="G59">
        <v>7.0</v>
      </c>
      <c s="136" r="H59"/>
      <c t="s" s="148" r="I59">
        <v>7304</v>
      </c>
      <c t="str" s="149" r="J59">
        <f>C59/G59</f>
        <v>3.14</v>
      </c>
      <c s="136" r="K59"/>
      <c s="142" r="L59"/>
      <c s="143" r="M59"/>
      <c s="136" r="N59"/>
      <c s="138" r="O59"/>
    </row>
    <row customHeight="1" r="60" ht="12.75">
      <c t="s" s="31" r="B60">
        <v>7305</v>
      </c>
      <c s="168" r="C60">
        <v>1.0</v>
      </c>
      <c s="136" r="D60"/>
      <c t="s" s="31" r="F60">
        <v>7306</v>
      </c>
      <c s="168" r="G60">
        <v>4.0</v>
      </c>
      <c s="136" r="H60"/>
      <c s="142" r="I60"/>
      <c s="143" r="J60"/>
      <c s="136" r="K60"/>
      <c s="142" r="L60"/>
      <c s="143" r="M60"/>
      <c s="136" r="N60"/>
      <c s="138" r="O60"/>
    </row>
    <row customHeight="1" r="61" ht="12.75">
      <c s="136" r="A61"/>
      <c s="136" r="B61"/>
      <c s="136" r="C61"/>
      <c s="136" r="D61"/>
      <c s="136" r="E61"/>
      <c s="136" r="F61"/>
      <c s="136" r="G61"/>
      <c s="136" r="H61"/>
      <c s="142" r="I61"/>
      <c s="143" r="J61"/>
      <c s="136" r="K61"/>
      <c s="142" r="L61"/>
      <c s="143" r="M61"/>
      <c s="136" r="N61"/>
      <c s="138" r="O61"/>
    </row>
    <row customHeight="1" r="62" ht="12.75">
      <c t="s" s="12" r="A62">
        <v>7307</v>
      </c>
      <c t="s" s="12" r="B62">
        <v>7308</v>
      </c>
      <c s="172" r="C62"/>
      <c s="172" r="D62"/>
      <c t="s" s="12" r="E62">
        <v>7309</v>
      </c>
      <c t="s" s="12" r="F62">
        <v>7310</v>
      </c>
      <c s="172" r="G62"/>
      <c s="136" r="H62"/>
      <c t="s" s="173" r="I62">
        <v>7311</v>
      </c>
      <c t="s" s="174" r="J62">
        <v>7312</v>
      </c>
      <c s="136" r="K62"/>
      <c t="s" s="173" r="L62">
        <v>7313</v>
      </c>
      <c t="s" s="174" r="M62">
        <v>7314</v>
      </c>
      <c s="136" r="N62"/>
      <c s="138" r="O62"/>
    </row>
    <row customHeight="1" r="63" ht="12.75">
      <c t="s" s="12" r="A63">
        <v>7315</v>
      </c>
      <c s="12" r="B63">
        <v>3.0</v>
      </c>
      <c s="172" r="C63"/>
      <c s="172" r="D63"/>
      <c t="s" s="95" r="E63">
        <v>7316</v>
      </c>
      <c s="175" r="F63">
        <v>5.0</v>
      </c>
      <c s="172" r="G63"/>
      <c s="136" r="H63"/>
      <c s="142" r="I63"/>
      <c s="143" r="J63"/>
      <c s="136" r="K63"/>
      <c t="s" s="176" r="L63">
        <v>7317</v>
      </c>
      <c t="str" s="177" r="M63">
        <f>F63-B63</f>
        <v>2</v>
      </c>
      <c s="136" r="N63"/>
      <c s="138" r="O63"/>
    </row>
    <row customHeight="1" r="64" ht="12.75">
      <c t="s" s="12" r="A64">
        <v>7318</v>
      </c>
      <c s="12" r="B64">
        <v>1.0</v>
      </c>
      <c s="172" r="C64"/>
      <c s="172" r="D64"/>
      <c t="s" s="95" r="E64">
        <v>7319</v>
      </c>
      <c s="175" r="F64">
        <v>1.0</v>
      </c>
      <c s="172" r="G64"/>
      <c s="136" r="H64"/>
      <c s="142" r="I64"/>
      <c s="143" r="J64"/>
      <c s="136" r="K64"/>
      <c s="142" r="L64"/>
      <c s="177" r="M64"/>
      <c s="136" r="N64"/>
      <c s="138" r="O64"/>
    </row>
    <row customHeight="1" r="65" ht="12.75">
      <c t="s" s="12" r="A65">
        <v>7320</v>
      </c>
      <c s="12" r="B65">
        <v>46.0</v>
      </c>
      <c s="172" r="C65"/>
      <c s="172" r="D65"/>
      <c t="s" s="95" r="E65">
        <v>7321</v>
      </c>
      <c s="175" r="F65">
        <v>25.0</v>
      </c>
      <c s="172" r="G65"/>
      <c t="s" s="178" r="I65">
        <v>7322</v>
      </c>
      <c t="str" s="179" r="J65">
        <f>B65-F65</f>
        <v>21</v>
      </c>
      <c s="136" r="K65"/>
      <c s="142" r="L65"/>
      <c s="177" r="M65"/>
      <c s="136" r="N65"/>
      <c s="138" r="O65"/>
    </row>
    <row customHeight="1" r="66" ht="12.75">
      <c t="s" s="180" r="A66">
        <v>7323</v>
      </c>
      <c s="181" r="B66">
        <v>0.0</v>
      </c>
      <c s="172" r="C66"/>
      <c s="172" r="D66"/>
      <c t="s" s="95" r="E66">
        <v>7324</v>
      </c>
      <c s="175" r="F66">
        <v>5.0</v>
      </c>
      <c s="172" r="G66"/>
      <c s="136" r="H66"/>
      <c s="142" r="I66"/>
      <c s="143" r="J66"/>
      <c s="136" r="K66"/>
      <c t="s" s="182" r="L66">
        <v>7325</v>
      </c>
      <c t="str" s="179" r="M66">
        <f>F66-B66</f>
        <v>5</v>
      </c>
      <c s="136" r="N66"/>
      <c s="138" r="O66"/>
    </row>
    <row customHeight="1" r="67" ht="12.75">
      <c t="s" s="12" r="A67">
        <v>7326</v>
      </c>
      <c s="12" r="B67">
        <v>2.0</v>
      </c>
      <c s="172" r="C67"/>
      <c s="172" r="D67"/>
      <c t="s" s="95" r="E67">
        <v>7327</v>
      </c>
      <c s="175" r="F67">
        <v>3.0</v>
      </c>
      <c s="172" r="G67"/>
      <c s="136" r="H67"/>
      <c s="142" r="I67"/>
      <c s="143" r="J67"/>
      <c s="136" r="K67"/>
      <c t="s" s="176" r="L67">
        <v>7328</v>
      </c>
      <c t="str" s="177" r="M67">
        <f>F67-B67</f>
        <v>1</v>
      </c>
      <c s="136" r="N67"/>
      <c s="138" r="O67"/>
    </row>
    <row customHeight="1" r="68" ht="12.75">
      <c t="s" s="181" r="A68">
        <v>7329</v>
      </c>
      <c s="181" r="B68">
        <v>0.0</v>
      </c>
      <c s="172" r="C68"/>
      <c s="172" r="D68"/>
      <c t="s" s="95" r="E68">
        <v>7330</v>
      </c>
      <c s="175" r="F68">
        <v>1.0</v>
      </c>
      <c s="172" r="G68"/>
      <c s="136" r="H68"/>
      <c s="142" r="I68"/>
      <c s="143" r="J68"/>
      <c s="136" r="K68"/>
      <c t="s" s="176" r="L68">
        <v>7331</v>
      </c>
      <c t="str" s="177" r="M68">
        <f>F68-B68</f>
        <v>1</v>
      </c>
      <c s="136" r="N68"/>
      <c s="138" r="O68"/>
    </row>
    <row customHeight="1" r="69" ht="12.75">
      <c t="s" s="183" r="A69">
        <v>7332</v>
      </c>
      <c s="12" r="B69">
        <v>8.0</v>
      </c>
      <c s="172" r="C69"/>
      <c s="172" r="D69"/>
      <c t="s" s="95" r="E69">
        <v>7333</v>
      </c>
      <c s="175" r="F69">
        <v>14.0</v>
      </c>
      <c s="172" r="G69"/>
      <c s="136" r="H69"/>
      <c s="142" r="I69"/>
      <c s="143" r="J69"/>
      <c s="136" r="K69"/>
      <c t="s" s="182" r="L69">
        <v>7334</v>
      </c>
      <c t="str" s="179" r="M69">
        <f>F69-B69</f>
        <v>6</v>
      </c>
      <c s="136" r="N69"/>
      <c s="138" r="O69"/>
    </row>
    <row customHeight="1" r="70" ht="12.75">
      <c t="s" s="12" r="A70">
        <v>7335</v>
      </c>
      <c s="12" r="B70">
        <v>2.0</v>
      </c>
      <c s="172" r="C70"/>
      <c s="172" r="D70"/>
      <c t="s" s="95" r="E70">
        <v>7336</v>
      </c>
      <c s="175" r="F70">
        <v>3.0</v>
      </c>
      <c s="172" r="G70"/>
      <c s="136" r="H70"/>
      <c s="142" r="I70"/>
      <c s="143" r="J70"/>
      <c s="136" r="K70"/>
      <c t="s" s="176" r="L70">
        <v>7337</v>
      </c>
      <c t="str" s="177" r="M70">
        <f>F70-B70</f>
        <v>1</v>
      </c>
      <c s="136" r="N70"/>
      <c s="138" r="O70"/>
    </row>
    <row customHeight="1" r="71" ht="12.75">
      <c t="s" s="181" r="A71">
        <v>7338</v>
      </c>
      <c s="181" r="B71">
        <v>0.0</v>
      </c>
      <c s="172" r="C71"/>
      <c s="172" r="D71"/>
      <c t="s" s="95" r="E71">
        <v>7339</v>
      </c>
      <c s="175" r="F71">
        <v>5.0</v>
      </c>
      <c s="172" r="G71"/>
      <c s="136" r="H71"/>
      <c s="142" r="I71"/>
      <c s="143" r="J71"/>
      <c s="136" r="K71"/>
      <c t="s" s="182" r="L71">
        <v>7340</v>
      </c>
      <c t="str" s="179" r="M71">
        <f>F71-B71</f>
        <v>5</v>
      </c>
      <c s="136" r="N71"/>
      <c s="138" r="O71"/>
    </row>
    <row customHeight="1" r="72" ht="12.75">
      <c t="s" s="183" r="A72">
        <v>7341</v>
      </c>
      <c s="12" r="B72">
        <v>1.0</v>
      </c>
      <c s="172" r="C72"/>
      <c s="172" r="D72"/>
      <c t="s" s="95" r="E72">
        <v>7342</v>
      </c>
      <c s="175" r="F72">
        <v>1.0</v>
      </c>
      <c s="172" r="G72"/>
      <c s="136" r="H72"/>
      <c s="184" r="I72"/>
      <c s="185" r="J72"/>
      <c s="136" r="K72"/>
      <c s="184" r="L72"/>
      <c s="186" r="M72"/>
      <c s="136" r="N72"/>
      <c s="138" r="O72"/>
    </row>
    <row customHeight="1" r="73" ht="12.75">
      <c s="172" r="A73"/>
      <c s="172" r="B73"/>
      <c s="172" r="C73"/>
      <c s="172" r="D73"/>
      <c s="172" r="G73"/>
      <c s="136" r="H73"/>
      <c s="136" r="I73"/>
      <c s="138" r="J73"/>
      <c s="136" r="K73"/>
      <c s="136" r="L73"/>
      <c s="138" r="M73"/>
      <c s="136" r="N73"/>
      <c s="138" r="O73"/>
    </row>
    <row customHeight="1" r="74" ht="12.75">
      <c s="172" r="A74"/>
      <c t="str" s="172" r="B74">
        <f>sum(B63:B72)</f>
        <v>63</v>
      </c>
      <c s="172" r="C74"/>
      <c s="172" r="D74"/>
      <c t="str" r="F74">
        <f>sum(F63:F72)</f>
        <v>63</v>
      </c>
      <c s="172" r="G74"/>
      <c s="136" r="H74"/>
      <c s="136" r="I74"/>
      <c s="138" r="J74"/>
      <c s="136" r="K74"/>
      <c s="136" r="L74"/>
      <c s="138" r="M74"/>
      <c s="136" r="N74"/>
      <c s="138" r="O74"/>
    </row>
    <row customHeight="1" r="75" ht="12.75">
      <c s="172" r="A75"/>
      <c s="172" r="B75"/>
      <c s="172" r="C75"/>
      <c s="172" r="D75"/>
      <c s="172" r="G75"/>
      <c s="136" r="H75"/>
      <c s="136" r="I75"/>
      <c s="138" r="J75"/>
      <c s="136" r="K75"/>
      <c s="136" r="L75"/>
      <c s="138" r="M75"/>
      <c s="136" r="N75"/>
      <c s="138" r="O75"/>
    </row>
  </sheetData>
  <mergeCells count="22">
    <mergeCell ref="I1:J1"/>
    <mergeCell ref="E1:G1"/>
    <mergeCell ref="A1:B1"/>
    <mergeCell ref="E3:G3"/>
    <mergeCell ref="E5:G5"/>
    <mergeCell ref="L1:M1"/>
    <mergeCell ref="A7:B7"/>
    <mergeCell ref="E11:F11"/>
    <mergeCell ref="A11:B11"/>
    <mergeCell ref="A25:A30"/>
    <mergeCell ref="A33:B33"/>
    <mergeCell ref="A32:B32"/>
    <mergeCell ref="E19:E24"/>
    <mergeCell ref="A19:A24"/>
    <mergeCell ref="E7:F7"/>
    <mergeCell ref="E25:E30"/>
    <mergeCell ref="E53:E60"/>
    <mergeCell ref="A45:A52"/>
    <mergeCell ref="E45:E52"/>
    <mergeCell ref="A53:A60"/>
    <mergeCell ref="A35:B35"/>
    <mergeCell ref="E35:F35"/>
  </mergeCells>
  <drawing r:id="rId1"/>
</worksheet>
</file>